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200" windowHeight="6315" activeTab="2"/>
  </bookViews>
  <sheets>
    <sheet name="phòng HKI2019-2020" sheetId="11" r:id="rId1"/>
    <sheet name="khoadien-dientu " sheetId="10" r:id="rId2"/>
    <sheet name="khoa Nhiệtlanh" sheetId="9" r:id="rId3"/>
    <sheet name="khoa Cokhi" sheetId="3" r:id="rId4"/>
    <sheet name="khoa Dongluc (2)" sheetId="4" r:id="rId5"/>
    <sheet name="khoa CNTT (2)" sheetId="5" r:id="rId6"/>
    <sheet name="khoa CNMAY (2)" sheetId="6" r:id="rId7"/>
    <sheet name="khoa Kinhte (2)" sheetId="7" r:id="rId8"/>
    <sheet name="KhoaKHCB (T.Anh) (2)" sheetId="8" r:id="rId9"/>
    <sheet name="Khoa KTXaydung" sheetId="1" r:id="rId10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9" l="1"/>
  <c r="F11" i="9" s="1"/>
  <c r="E12" i="9"/>
  <c r="F12" i="9" s="1"/>
  <c r="E10" i="9"/>
  <c r="E13" i="9" s="1"/>
  <c r="D13" i="9"/>
  <c r="E6" i="9"/>
  <c r="F6" i="9" s="1"/>
  <c r="G6" i="9" s="1"/>
  <c r="H6" i="9" s="1"/>
  <c r="E7" i="9"/>
  <c r="F7" i="9" s="1"/>
  <c r="G7" i="9" s="1"/>
  <c r="H7" i="9" s="1"/>
  <c r="E8" i="9"/>
  <c r="F8" i="9" s="1"/>
  <c r="G8" i="9" s="1"/>
  <c r="H8" i="9" s="1"/>
  <c r="E5" i="9"/>
  <c r="F5" i="9" s="1"/>
  <c r="G5" i="9" s="1"/>
  <c r="H5" i="9" s="1"/>
  <c r="D9" i="9"/>
  <c r="E13" i="10"/>
  <c r="F13" i="10" s="1"/>
  <c r="G13" i="10" s="1"/>
  <c r="H13" i="10" s="1"/>
  <c r="E14" i="10"/>
  <c r="F14" i="10" s="1"/>
  <c r="G14" i="10" s="1"/>
  <c r="H14" i="10" s="1"/>
  <c r="E15" i="10"/>
  <c r="F15" i="10" s="1"/>
  <c r="E12" i="10"/>
  <c r="F12" i="10" s="1"/>
  <c r="G12" i="10" s="1"/>
  <c r="H12" i="10" s="1"/>
  <c r="E6" i="10"/>
  <c r="F6" i="10" s="1"/>
  <c r="G6" i="10" s="1"/>
  <c r="H6" i="10" s="1"/>
  <c r="E7" i="10"/>
  <c r="F7" i="10" s="1"/>
  <c r="G7" i="10" s="1"/>
  <c r="H7" i="10" s="1"/>
  <c r="E8" i="10"/>
  <c r="F8" i="10" s="1"/>
  <c r="G8" i="10" s="1"/>
  <c r="H8" i="10" s="1"/>
  <c r="E9" i="10"/>
  <c r="F9" i="10" s="1"/>
  <c r="G9" i="10" s="1"/>
  <c r="H9" i="10" s="1"/>
  <c r="E10" i="10"/>
  <c r="F10" i="10" s="1"/>
  <c r="G10" i="10" s="1"/>
  <c r="H10" i="10" s="1"/>
  <c r="E5" i="10"/>
  <c r="F5" i="10" s="1"/>
  <c r="G5" i="10" s="1"/>
  <c r="H5" i="10" s="1"/>
  <c r="D16" i="10"/>
  <c r="D11" i="10"/>
  <c r="E9" i="9" l="1"/>
  <c r="F10" i="9"/>
  <c r="G15" i="10"/>
  <c r="H15" i="10" s="1"/>
  <c r="F16" i="10"/>
  <c r="E16" i="10"/>
  <c r="E11" i="10"/>
  <c r="I16" i="11"/>
  <c r="I31" i="11"/>
  <c r="G31" i="11"/>
  <c r="D31" i="11"/>
  <c r="E30" i="11"/>
  <c r="F30" i="11" s="1"/>
  <c r="H30" i="11" s="1"/>
  <c r="I30" i="11" s="1"/>
  <c r="G16" i="11"/>
  <c r="D16" i="11"/>
  <c r="E15" i="11"/>
  <c r="F15" i="11" s="1"/>
  <c r="H9" i="3"/>
  <c r="F8" i="1"/>
  <c r="C8" i="1"/>
  <c r="F6" i="1"/>
  <c r="C6" i="1"/>
  <c r="D7" i="8"/>
  <c r="E7" i="8"/>
  <c r="F7" i="8"/>
  <c r="G7" i="8"/>
  <c r="C7" i="8"/>
  <c r="H9" i="8"/>
  <c r="F9" i="8"/>
  <c r="G9" i="8"/>
  <c r="D9" i="8"/>
  <c r="C9" i="8"/>
  <c r="H14" i="7"/>
  <c r="D14" i="7"/>
  <c r="E14" i="7"/>
  <c r="F14" i="7"/>
  <c r="G14" i="7"/>
  <c r="C14" i="7"/>
  <c r="D11" i="7"/>
  <c r="E11" i="7"/>
  <c r="F11" i="7"/>
  <c r="G11" i="7"/>
  <c r="C11" i="7"/>
  <c r="H11" i="7"/>
  <c r="F9" i="6"/>
  <c r="C9" i="6"/>
  <c r="H7" i="6"/>
  <c r="D7" i="6"/>
  <c r="E7" i="6"/>
  <c r="F7" i="6"/>
  <c r="G7" i="6"/>
  <c r="C7" i="6"/>
  <c r="H25" i="5"/>
  <c r="D25" i="5"/>
  <c r="E25" i="5"/>
  <c r="F25" i="5"/>
  <c r="G25" i="5"/>
  <c r="D18" i="5"/>
  <c r="E18" i="5"/>
  <c r="F18" i="5"/>
  <c r="G18" i="5"/>
  <c r="H18" i="5"/>
  <c r="C18" i="5"/>
  <c r="H24" i="5"/>
  <c r="C25" i="5"/>
  <c r="H10" i="4"/>
  <c r="G10" i="4"/>
  <c r="F10" i="4"/>
  <c r="E10" i="4"/>
  <c r="D10" i="4"/>
  <c r="C10" i="4"/>
  <c r="H8" i="4"/>
  <c r="F8" i="4"/>
  <c r="G8" i="4"/>
  <c r="E8" i="4"/>
  <c r="D8" i="4"/>
  <c r="C8" i="4"/>
  <c r="G14" i="3"/>
  <c r="F14" i="3"/>
  <c r="E14" i="3"/>
  <c r="D14" i="3"/>
  <c r="C14" i="3"/>
  <c r="E9" i="3"/>
  <c r="F9" i="3"/>
  <c r="G9" i="3"/>
  <c r="D9" i="3"/>
  <c r="C9" i="3"/>
  <c r="H14" i="3"/>
  <c r="C9" i="9"/>
  <c r="C11" i="10"/>
  <c r="C16" i="10"/>
  <c r="G16" i="10" s="1"/>
  <c r="H16" i="10" s="1"/>
  <c r="C13" i="9"/>
  <c r="D10" i="3"/>
  <c r="E10" i="3" s="1"/>
  <c r="G10" i="3" s="1"/>
  <c r="H10" i="3" s="1"/>
  <c r="D11" i="3"/>
  <c r="E11" i="3" s="1"/>
  <c r="G11" i="3" s="1"/>
  <c r="H11" i="3" s="1"/>
  <c r="D12" i="3"/>
  <c r="E12" i="3" s="1"/>
  <c r="G12" i="3" s="1"/>
  <c r="H12" i="3" s="1"/>
  <c r="D13" i="3"/>
  <c r="E13" i="3" s="1"/>
  <c r="G13" i="3" s="1"/>
  <c r="H13" i="3" s="1"/>
  <c r="G10" i="9"/>
  <c r="G11" i="9"/>
  <c r="H11" i="9" s="1"/>
  <c r="G12" i="9"/>
  <c r="H12" i="9" s="1"/>
  <c r="E7" i="4"/>
  <c r="G7" i="4" s="1"/>
  <c r="H7" i="4" s="1"/>
  <c r="D7" i="4"/>
  <c r="D9" i="4"/>
  <c r="E9" i="4" s="1"/>
  <c r="G9" i="4" s="1"/>
  <c r="H9" i="4" s="1"/>
  <c r="E24" i="5"/>
  <c r="G24" i="5" s="1"/>
  <c r="D20" i="5"/>
  <c r="E20" i="5" s="1"/>
  <c r="G20" i="5" s="1"/>
  <c r="H20" i="5" s="1"/>
  <c r="D21" i="5"/>
  <c r="E21" i="5" s="1"/>
  <c r="G21" i="5" s="1"/>
  <c r="H21" i="5" s="1"/>
  <c r="D22" i="5"/>
  <c r="E22" i="5" s="1"/>
  <c r="G22" i="5" s="1"/>
  <c r="H22" i="5" s="1"/>
  <c r="D23" i="5"/>
  <c r="E23" i="5" s="1"/>
  <c r="G23" i="5" s="1"/>
  <c r="H23" i="5" s="1"/>
  <c r="D24" i="5"/>
  <c r="D19" i="5"/>
  <c r="E19" i="5" s="1"/>
  <c r="G19" i="5" s="1"/>
  <c r="H19" i="5" s="1"/>
  <c r="D9" i="7"/>
  <c r="E9" i="7" s="1"/>
  <c r="G9" i="7" s="1"/>
  <c r="H9" i="7" s="1"/>
  <c r="D10" i="7"/>
  <c r="E10" i="7" s="1"/>
  <c r="G10" i="7" s="1"/>
  <c r="H10" i="7" s="1"/>
  <c r="D12" i="7"/>
  <c r="E12" i="7" s="1"/>
  <c r="G12" i="7" s="1"/>
  <c r="H12" i="7" s="1"/>
  <c r="D13" i="7"/>
  <c r="E13" i="7" s="1"/>
  <c r="G13" i="7" s="1"/>
  <c r="H13" i="7" s="1"/>
  <c r="D11" i="5"/>
  <c r="E11" i="5" s="1"/>
  <c r="G11" i="5" s="1"/>
  <c r="H11" i="5" s="1"/>
  <c r="D12" i="5"/>
  <c r="E12" i="5" s="1"/>
  <c r="G12" i="5" s="1"/>
  <c r="H12" i="5" s="1"/>
  <c r="D13" i="5"/>
  <c r="E13" i="5" s="1"/>
  <c r="G13" i="5" s="1"/>
  <c r="H13" i="5" s="1"/>
  <c r="D14" i="5"/>
  <c r="E14" i="5" s="1"/>
  <c r="G14" i="5" s="1"/>
  <c r="H14" i="5" s="1"/>
  <c r="D15" i="5"/>
  <c r="E15" i="5" s="1"/>
  <c r="G15" i="5" s="1"/>
  <c r="H15" i="5" s="1"/>
  <c r="D16" i="5"/>
  <c r="E16" i="5" s="1"/>
  <c r="G16" i="5" s="1"/>
  <c r="H16" i="5" s="1"/>
  <c r="D17" i="5"/>
  <c r="E17" i="5" s="1"/>
  <c r="G17" i="5" s="1"/>
  <c r="H17" i="5" s="1"/>
  <c r="D8" i="3"/>
  <c r="E8" i="3" s="1"/>
  <c r="G8" i="3" s="1"/>
  <c r="H8" i="3" s="1"/>
  <c r="D7" i="3"/>
  <c r="E7" i="3" s="1"/>
  <c r="G7" i="3" s="1"/>
  <c r="H7" i="3" s="1"/>
  <c r="D8" i="8"/>
  <c r="E8" i="8" s="1"/>
  <c r="G8" i="8" s="1"/>
  <c r="H8" i="8" s="1"/>
  <c r="D6" i="8"/>
  <c r="E6" i="8" s="1"/>
  <c r="G6" i="8" s="1"/>
  <c r="H6" i="8" s="1"/>
  <c r="D5" i="8"/>
  <c r="E5" i="8" s="1"/>
  <c r="G5" i="8" s="1"/>
  <c r="H5" i="8" s="1"/>
  <c r="H7" i="8" s="1"/>
  <c r="E8" i="7"/>
  <c r="G8" i="7" s="1"/>
  <c r="H8" i="7" s="1"/>
  <c r="D8" i="7"/>
  <c r="D6" i="7"/>
  <c r="E6" i="7" s="1"/>
  <c r="G6" i="7" s="1"/>
  <c r="H6" i="7" s="1"/>
  <c r="D5" i="7"/>
  <c r="E5" i="7" s="1"/>
  <c r="G5" i="7" s="1"/>
  <c r="H5" i="7" s="1"/>
  <c r="D8" i="6"/>
  <c r="E8" i="6" s="1"/>
  <c r="G8" i="6" s="1"/>
  <c r="H8" i="6" s="1"/>
  <c r="H9" i="6" s="1"/>
  <c r="D6" i="6"/>
  <c r="E6" i="6" s="1"/>
  <c r="G6" i="6" s="1"/>
  <c r="H6" i="6" s="1"/>
  <c r="D5" i="6"/>
  <c r="E5" i="6" s="1"/>
  <c r="G5" i="6" s="1"/>
  <c r="H5" i="6" s="1"/>
  <c r="D9" i="5"/>
  <c r="E9" i="5" s="1"/>
  <c r="G9" i="5" s="1"/>
  <c r="H9" i="5" s="1"/>
  <c r="D8" i="5"/>
  <c r="E8" i="5" s="1"/>
  <c r="G8" i="5" s="1"/>
  <c r="H8" i="5" s="1"/>
  <c r="D7" i="5"/>
  <c r="E7" i="5" s="1"/>
  <c r="G7" i="5" s="1"/>
  <c r="H7" i="5" s="1"/>
  <c r="D6" i="5"/>
  <c r="E6" i="5" s="1"/>
  <c r="G6" i="5" s="1"/>
  <c r="H6" i="5" s="1"/>
  <c r="D5" i="5"/>
  <c r="E5" i="5" s="1"/>
  <c r="G5" i="5" s="1"/>
  <c r="H5" i="5" s="1"/>
  <c r="D7" i="1"/>
  <c r="E7" i="1" s="1"/>
  <c r="G7" i="1" s="1"/>
  <c r="H7" i="1" s="1"/>
  <c r="H8" i="1" s="1"/>
  <c r="H11" i="4"/>
  <c r="D6" i="4"/>
  <c r="E6" i="4" s="1"/>
  <c r="G6" i="4" s="1"/>
  <c r="H6" i="4" s="1"/>
  <c r="D5" i="4"/>
  <c r="E5" i="4" s="1"/>
  <c r="G5" i="4" s="1"/>
  <c r="H5" i="4" s="1"/>
  <c r="D5" i="3"/>
  <c r="E5" i="3" s="1"/>
  <c r="G5" i="3" s="1"/>
  <c r="H5" i="3" s="1"/>
  <c r="G13" i="9" l="1"/>
  <c r="H13" i="9" s="1"/>
  <c r="H10" i="9"/>
  <c r="G9" i="9"/>
  <c r="H9" i="9" s="1"/>
  <c r="F13" i="9"/>
  <c r="F9" i="9"/>
  <c r="F11" i="10"/>
  <c r="G11" i="10"/>
  <c r="H11" i="10" s="1"/>
  <c r="F16" i="11"/>
  <c r="H15" i="11"/>
  <c r="E16" i="11"/>
  <c r="H31" i="11"/>
  <c r="F31" i="11"/>
  <c r="E31" i="11"/>
  <c r="G8" i="1"/>
  <c r="E8" i="1"/>
  <c r="D8" i="1"/>
  <c r="E9" i="6"/>
  <c r="D9" i="6"/>
  <c r="E9" i="8"/>
  <c r="G9" i="6"/>
  <c r="D5" i="1"/>
  <c r="H16" i="11" l="1"/>
  <c r="E5" i="1"/>
  <c r="D6" i="1"/>
  <c r="G5" i="1" l="1"/>
  <c r="E6" i="1"/>
  <c r="H5" i="1" l="1"/>
  <c r="H6" i="1" s="1"/>
  <c r="G6" i="1"/>
</calcChain>
</file>

<file path=xl/sharedStrings.xml><?xml version="1.0" encoding="utf-8"?>
<sst xmlns="http://schemas.openxmlformats.org/spreadsheetml/2006/main" count="303" uniqueCount="133">
  <si>
    <t>Khoa</t>
  </si>
  <si>
    <t>Tổng Tín chỉ LT/HKI/lớp</t>
  </si>
  <si>
    <t>Khóa</t>
  </si>
  <si>
    <t>Tổng số lớp/khoa</t>
  </si>
  <si>
    <t>18C1</t>
  </si>
  <si>
    <t>17T4</t>
  </si>
  <si>
    <t>Ngành</t>
  </si>
  <si>
    <t>17T4-CCK1
17T4-CKL</t>
  </si>
  <si>
    <t>17T4-CNL</t>
  </si>
  <si>
    <t>17T4-LĐL</t>
  </si>
  <si>
    <t>17T4-CNO</t>
  </si>
  <si>
    <t>PHÂN BỔ PHÒNG HỌC HỌC KỲ 1 NĂM HỌC 2019 - 2020 CỦA KHOA ĐỘNG LỰC</t>
  </si>
  <si>
    <t>17T4-CMT</t>
  </si>
  <si>
    <t>17T4-LTM</t>
  </si>
  <si>
    <t>17T4-QTM</t>
  </si>
  <si>
    <t>17T4-THU</t>
  </si>
  <si>
    <t>17T4-TKW</t>
  </si>
  <si>
    <t>17T4-ĐCN</t>
  </si>
  <si>
    <t>17T4-CNM1</t>
  </si>
  <si>
    <t>17T4-KTD</t>
  </si>
  <si>
    <t>17T4-QTD</t>
  </si>
  <si>
    <t>17T4-NNA</t>
  </si>
  <si>
    <t>18T4-ĐĐT1</t>
  </si>
  <si>
    <t>18T4-CĐT1</t>
  </si>
  <si>
    <t>18T4-KML1</t>
  </si>
  <si>
    <t>18T4-VSL</t>
  </si>
  <si>
    <t>18T4</t>
  </si>
  <si>
    <t>18T4-CCK1</t>
  </si>
  <si>
    <t>18T4-CKC1</t>
  </si>
  <si>
    <t>18T4-CNO</t>
  </si>
  <si>
    <t>18T4-CMT1</t>
  </si>
  <si>
    <t>18T4-THU1</t>
  </si>
  <si>
    <t>18T4-QTM1</t>
  </si>
  <si>
    <t>18T4-TKW1</t>
  </si>
  <si>
    <t>18T4-ANM1</t>
  </si>
  <si>
    <t>18T4-LTM</t>
  </si>
  <si>
    <t>18T4-TKĐ</t>
  </si>
  <si>
    <t>18T4-CNM1</t>
  </si>
  <si>
    <t>18T4-TCD1</t>
  </si>
  <si>
    <t>18T4-KTD1</t>
  </si>
  <si>
    <t>18T4-QTD</t>
  </si>
  <si>
    <t>18T4-KXD</t>
  </si>
  <si>
    <t>Tổng Tín chỉ LT/
HKI/lớp</t>
  </si>
  <si>
    <t>Tổng số tiết/lớp/
HKI</t>
  </si>
  <si>
    <t>Tổng số lớp/
khoa</t>
  </si>
  <si>
    <t>Số phòng học 
cần có</t>
  </si>
  <si>
    <t>TS tiết/
ngành/tuần</t>
  </si>
  <si>
    <t>Ghi chú</t>
  </si>
  <si>
    <t>18T2-CNÔ1</t>
  </si>
  <si>
    <t>18T2</t>
  </si>
  <si>
    <t>18C1-CMT1</t>
  </si>
  <si>
    <t>18C1-LTM1</t>
  </si>
  <si>
    <t>18C1-QTM1</t>
  </si>
  <si>
    <t>18C1-THU1</t>
  </si>
  <si>
    <t>18C1-TKĐ1</t>
  </si>
  <si>
    <t>18C1-TMĐ1</t>
  </si>
  <si>
    <t>TKB xếp 60 tiết/phòng/tuần</t>
  </si>
  <si>
    <t>18C1-KTD1</t>
  </si>
  <si>
    <t>18C1-QTD1</t>
  </si>
  <si>
    <t>18C1-NNA</t>
  </si>
  <si>
    <t>18C1-KXD</t>
  </si>
  <si>
    <t>18C1-CNO</t>
  </si>
  <si>
    <t>18C1-CNL1</t>
  </si>
  <si>
    <t>18C1-KML1</t>
  </si>
  <si>
    <t>18C1-VSL1</t>
  </si>
  <si>
    <t>18C1-BCN1</t>
  </si>
  <si>
    <t>18C1-CCK1</t>
  </si>
  <si>
    <t>18C1-CKL1</t>
  </si>
  <si>
    <t>18C1-CTM1</t>
  </si>
  <si>
    <t>5 phòng</t>
  </si>
  <si>
    <t>3 phòng</t>
  </si>
  <si>
    <t xml:space="preserve">Tổng cộng 18C1 </t>
  </si>
  <si>
    <t>Tổng cộng 17T4,18T4</t>
  </si>
  <si>
    <t>2 phòng</t>
  </si>
  <si>
    <t>Số tiết LT
/tuần</t>
  </si>
  <si>
    <t>1 phòng</t>
  </si>
  <si>
    <t>4 phòng</t>
  </si>
  <si>
    <t>Tổng Tín chỉ LT
/HKI/lớp</t>
  </si>
  <si>
    <t>Tổng số tiết/
lớp/HKI</t>
  </si>
  <si>
    <t>PHÂN BỔ PHÒNG HỌC HỌC KỲ 1 NĂM HỌC 2019 - 2020 CỦA KHOA MAY -THỜI TRANG</t>
  </si>
  <si>
    <t>18C1-CNM</t>
  </si>
  <si>
    <t>18T4-NNA</t>
  </si>
  <si>
    <t>PHÂN BỔ PHÒNG HỌC HỌC KỲ 1 NĂM HỌC 2019 - 2020 CỦA KHOA XÂY DỰNG</t>
  </si>
  <si>
    <t>PHÂN BỔ PHÒNG HỌC HỌC KỲ 1 NĂM HỌC 2019 - 2020 CỦA KHOA CƠ KHÍ</t>
  </si>
  <si>
    <t>PHÂN BỔ PHÒNG HỌC HỌC KỲ 1 NĂM HỌC 2019 - 2020 CỦA KHOA CNTT</t>
  </si>
  <si>
    <t>PHÂN BỔ PHÒNG HỌC HỌC KỲ 1 NĂM HỌC 2019 - 2020 CỦA KHOA KINH TẾ</t>
  </si>
  <si>
    <t>PHÂN BỔ PHÒNG HỌC HỌC KỲ 1 NĂM HỌC 2019 - 2020 CỦA KHOA KHCB (Ngành Tiếng Anh)</t>
  </si>
  <si>
    <t>Điện -Điện tử</t>
  </si>
  <si>
    <t>17T4,18T4</t>
  </si>
  <si>
    <t xml:space="preserve">18C1 </t>
  </si>
  <si>
    <t>* Đối với hệ Trung cấp</t>
  </si>
  <si>
    <t>* Đối với hệ Cao đẳng</t>
  </si>
  <si>
    <t>Nhiệt lạnh</t>
  </si>
  <si>
    <t>Cơ khí</t>
  </si>
  <si>
    <t>Động lực</t>
  </si>
  <si>
    <t>CNTT</t>
  </si>
  <si>
    <t>May - TT</t>
  </si>
  <si>
    <t>Kinh tế</t>
  </si>
  <si>
    <t>Xây dựng</t>
  </si>
  <si>
    <t>T. Anh (KHCB)</t>
  </si>
  <si>
    <t>Tất cả các khoa</t>
  </si>
  <si>
    <t>Khóa 19T4</t>
  </si>
  <si>
    <t>Tổng cộng</t>
  </si>
  <si>
    <t>Tổng Tín chỉ LT
/HKI</t>
  </si>
  <si>
    <t>Tổng số tiết/
HKI</t>
  </si>
  <si>
    <t>TS tiết/
tuần</t>
  </si>
  <si>
    <t>Tổng số lớp</t>
  </si>
  <si>
    <t>19C1</t>
  </si>
  <si>
    <t>13 phòng</t>
  </si>
  <si>
    <t>30 phòng</t>
  </si>
  <si>
    <t>11 phòng</t>
  </si>
  <si>
    <t>32 phòng</t>
  </si>
  <si>
    <t xml:space="preserve">DỰ KIẾN PHÒNG HỌC HỌC KỲ 1 NĂM HỌC 2019 - 2020 </t>
  </si>
  <si>
    <t>DỰ KIẾN PHÒNG HỌC HỌC KỲ 1 NĂM HỌC 2019 - 2020 CỦA KHOA ĐIỆN - ĐIỆN TỬ</t>
  </si>
  <si>
    <t>17T4-ĐĐT1</t>
  </si>
  <si>
    <t>17T4-ĐTC1</t>
  </si>
  <si>
    <t>18T4-ĐCN</t>
  </si>
  <si>
    <t>18C1-CĐT</t>
  </si>
  <si>
    <t>18C1-ĐCN</t>
  </si>
  <si>
    <t>18C1-ĐĐT</t>
  </si>
  <si>
    <t>Số tín chỉ LT/
HKI/lớp</t>
  </si>
  <si>
    <t>Tổng số tín chỉ LT/HKI</t>
  </si>
  <si>
    <t>Tổng số tiết       LT/HKI</t>
  </si>
  <si>
    <t>Tổng số tiết LT/tuần</t>
  </si>
  <si>
    <t>Tổng số tiết
 LT/tuần</t>
  </si>
  <si>
    <t xml:space="preserve">
Tổng          số lớp
</t>
  </si>
  <si>
    <t>18C1-TĐH</t>
  </si>
  <si>
    <t>Kế hoạch
học kỳ 5</t>
  </si>
  <si>
    <t>Kế hoạch
học kỳ 3</t>
  </si>
  <si>
    <t>DỰ KIẾN PHÒNG HỌC HỌC KỲ 1 NĂM HỌC 2019 - 2020 CỦA KHOA NHIỆT - LẠNH</t>
  </si>
  <si>
    <t xml:space="preserve">
Tổng
 số lớp
</t>
  </si>
  <si>
    <t>Tổng số tiết LT/ HKI</t>
  </si>
  <si>
    <t>Số phòng
 học cần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</si>
</sst>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" fillId="0" borderId="8" xfId="0" applyFont="1" applyBorder="1"/>
    <xf numFmtId="0" fontId="16" fillId="0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5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vertical="center"/>
    </xf>
    <xf numFmtId="0" fontId="1" fillId="3" borderId="0" xfId="0" applyFont="1" applyFill="1"/>
    <xf numFmtId="164" fontId="3" fillId="3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12" fillId="0" borderId="0" xfId="0" applyFont="1" applyBorder="1"/>
    <xf numFmtId="0" fontId="1" fillId="0" borderId="0" xfId="0" applyFont="1" applyBorder="1"/>
    <xf numFmtId="0" fontId="17" fillId="0" borderId="0" xfId="0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center" vertical="center"/>
    </xf>
    <xf numFmtId="164" fontId="21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64" fontId="2" fillId="3" borderId="8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23" fillId="3" borderId="5" xfId="0" applyFont="1" applyFill="1" applyBorder="1" applyAlignment="1">
      <alignment horizontal="center"/>
    </xf>
    <xf numFmtId="0" fontId="23" fillId="3" borderId="6" xfId="0" applyFont="1" applyFill="1" applyBorder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3" fillId="3" borderId="17" xfId="0" applyFont="1" applyFill="1" applyBorder="1" applyAlignment="1">
      <alignment horizontal="center"/>
    </xf>
    <xf numFmtId="0" fontId="23" fillId="3" borderId="18" xfId="0" applyFont="1" applyFill="1" applyBorder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M6" sqref="M6"/>
    </sheetView>
  </sheetViews>
  <sheetFormatPr defaultRowHeight="15.75" x14ac:dyDescent="0.25"/>
  <cols>
    <col min="1" max="1" width="17.7109375" style="1" customWidth="1"/>
    <col min="2" max="2" width="10.28515625" style="12" customWidth="1"/>
    <col min="3" max="3" width="7.85546875" style="1" customWidth="1"/>
    <col min="4" max="4" width="18.7109375" style="16" customWidth="1"/>
    <col min="5" max="5" width="18.7109375" style="4" customWidth="1"/>
    <col min="6" max="6" width="12.7109375" style="4" customWidth="1"/>
    <col min="7" max="7" width="15" style="16" customWidth="1"/>
    <col min="8" max="8" width="13.42578125" style="4" customWidth="1"/>
    <col min="9" max="9" width="15.7109375" style="4" customWidth="1"/>
    <col min="10" max="10" width="13" style="57" customWidth="1"/>
    <col min="11" max="16384" width="9.140625" style="1"/>
  </cols>
  <sheetData>
    <row r="1" spans="1:11" ht="5.25" customHeight="1" x14ac:dyDescent="0.25"/>
    <row r="2" spans="1:11" ht="24" customHeight="1" x14ac:dyDescent="0.3">
      <c r="B2" s="88" t="s">
        <v>112</v>
      </c>
      <c r="C2" s="88"/>
      <c r="D2" s="88"/>
      <c r="E2" s="88"/>
      <c r="F2" s="88"/>
      <c r="G2" s="88"/>
      <c r="H2" s="88"/>
      <c r="I2" s="88"/>
      <c r="J2" s="88"/>
    </row>
    <row r="3" spans="1:11" ht="24.75" customHeight="1" x14ac:dyDescent="0.3">
      <c r="A3" s="91" t="s">
        <v>90</v>
      </c>
      <c r="B3" s="91"/>
    </row>
    <row r="4" spans="1:11" ht="5.25" customHeight="1" x14ac:dyDescent="0.25"/>
    <row r="5" spans="1:11" s="3" customFormat="1" ht="36" customHeight="1" x14ac:dyDescent="0.25">
      <c r="A5" s="7" t="s">
        <v>0</v>
      </c>
      <c r="B5" s="89" t="s">
        <v>2</v>
      </c>
      <c r="C5" s="90"/>
      <c r="D5" s="27" t="s">
        <v>103</v>
      </c>
      <c r="E5" s="28" t="s">
        <v>104</v>
      </c>
      <c r="F5" s="28" t="s">
        <v>74</v>
      </c>
      <c r="G5" s="27" t="s">
        <v>106</v>
      </c>
      <c r="H5" s="28" t="s">
        <v>105</v>
      </c>
      <c r="I5" s="28" t="s">
        <v>45</v>
      </c>
      <c r="J5" s="58" t="s">
        <v>47</v>
      </c>
    </row>
    <row r="6" spans="1:11" s="66" customFormat="1" ht="20.25" customHeight="1" x14ac:dyDescent="0.25">
      <c r="A6" s="67" t="s">
        <v>87</v>
      </c>
      <c r="B6" s="87" t="s">
        <v>88</v>
      </c>
      <c r="C6" s="87"/>
      <c r="D6" s="60">
        <v>117</v>
      </c>
      <c r="E6" s="60">
        <v>1755</v>
      </c>
      <c r="F6" s="60">
        <v>117</v>
      </c>
      <c r="G6" s="60">
        <v>8</v>
      </c>
      <c r="H6" s="60">
        <v>156</v>
      </c>
      <c r="I6" s="61">
        <v>2.6</v>
      </c>
      <c r="J6" s="68" t="s">
        <v>70</v>
      </c>
    </row>
    <row r="7" spans="1:11" s="66" customFormat="1" ht="20.25" customHeight="1" x14ac:dyDescent="0.25">
      <c r="A7" s="67" t="s">
        <v>92</v>
      </c>
      <c r="B7" s="87" t="s">
        <v>88</v>
      </c>
      <c r="C7" s="87"/>
      <c r="D7" s="60">
        <v>81</v>
      </c>
      <c r="E7" s="60">
        <v>1215</v>
      </c>
      <c r="F7" s="60">
        <v>81</v>
      </c>
      <c r="G7" s="60">
        <v>6</v>
      </c>
      <c r="H7" s="60">
        <v>121</v>
      </c>
      <c r="I7" s="62">
        <v>2.0166666666666666</v>
      </c>
      <c r="J7" s="68" t="s">
        <v>73</v>
      </c>
    </row>
    <row r="8" spans="1:11" s="66" customFormat="1" ht="20.25" customHeight="1" x14ac:dyDescent="0.25">
      <c r="A8" s="67" t="s">
        <v>93</v>
      </c>
      <c r="B8" s="87" t="s">
        <v>88</v>
      </c>
      <c r="C8" s="87"/>
      <c r="D8" s="60">
        <v>64</v>
      </c>
      <c r="E8" s="60">
        <v>960</v>
      </c>
      <c r="F8" s="60">
        <v>64</v>
      </c>
      <c r="G8" s="60">
        <v>5</v>
      </c>
      <c r="H8" s="60">
        <v>107</v>
      </c>
      <c r="I8" s="60">
        <v>1.8</v>
      </c>
      <c r="J8" s="68" t="s">
        <v>73</v>
      </c>
    </row>
    <row r="9" spans="1:11" s="66" customFormat="1" ht="20.25" customHeight="1" x14ac:dyDescent="0.25">
      <c r="A9" s="67" t="s">
        <v>94</v>
      </c>
      <c r="B9" s="87" t="s">
        <v>88</v>
      </c>
      <c r="C9" s="87"/>
      <c r="D9" s="59">
        <v>41</v>
      </c>
      <c r="E9" s="59">
        <v>615</v>
      </c>
      <c r="F9" s="59">
        <v>41</v>
      </c>
      <c r="G9" s="59">
        <v>16</v>
      </c>
      <c r="H9" s="59">
        <v>208</v>
      </c>
      <c r="I9" s="69">
        <v>3.4666666666666668</v>
      </c>
      <c r="J9" s="59" t="s">
        <v>76</v>
      </c>
    </row>
    <row r="10" spans="1:11" s="56" customFormat="1" ht="20.25" customHeight="1" x14ac:dyDescent="0.25">
      <c r="A10" s="67" t="s">
        <v>95</v>
      </c>
      <c r="B10" s="87" t="s">
        <v>88</v>
      </c>
      <c r="C10" s="87"/>
      <c r="D10" s="59">
        <v>177</v>
      </c>
      <c r="E10" s="59">
        <v>2655</v>
      </c>
      <c r="F10" s="59">
        <v>177</v>
      </c>
      <c r="G10" s="59">
        <v>16</v>
      </c>
      <c r="H10" s="59">
        <v>241</v>
      </c>
      <c r="I10" s="69">
        <v>4.0166666666666666</v>
      </c>
      <c r="J10" s="59" t="s">
        <v>76</v>
      </c>
    </row>
    <row r="11" spans="1:11" s="56" customFormat="1" ht="20.25" customHeight="1" x14ac:dyDescent="0.25">
      <c r="A11" s="67" t="s">
        <v>96</v>
      </c>
      <c r="B11" s="87" t="s">
        <v>88</v>
      </c>
      <c r="C11" s="87"/>
      <c r="D11" s="59">
        <v>31</v>
      </c>
      <c r="E11" s="59">
        <v>465</v>
      </c>
      <c r="F11" s="59">
        <v>31</v>
      </c>
      <c r="G11" s="59">
        <v>2</v>
      </c>
      <c r="H11" s="59">
        <v>31</v>
      </c>
      <c r="I11" s="69">
        <v>0.51666666666666661</v>
      </c>
      <c r="J11" s="59" t="s">
        <v>75</v>
      </c>
    </row>
    <row r="12" spans="1:11" s="56" customFormat="1" ht="20.25" customHeight="1" x14ac:dyDescent="0.25">
      <c r="A12" s="67" t="s">
        <v>97</v>
      </c>
      <c r="B12" s="87" t="s">
        <v>88</v>
      </c>
      <c r="C12" s="87"/>
      <c r="D12" s="59">
        <v>106</v>
      </c>
      <c r="E12" s="59">
        <v>1590</v>
      </c>
      <c r="F12" s="59">
        <v>106</v>
      </c>
      <c r="G12" s="59">
        <v>5</v>
      </c>
      <c r="H12" s="59">
        <v>106</v>
      </c>
      <c r="I12" s="69">
        <v>1.7666666666666666</v>
      </c>
      <c r="J12" s="59" t="s">
        <v>73</v>
      </c>
    </row>
    <row r="13" spans="1:11" s="56" customFormat="1" ht="20.25" customHeight="1" x14ac:dyDescent="0.25">
      <c r="A13" s="67" t="s">
        <v>99</v>
      </c>
      <c r="B13" s="87" t="s">
        <v>88</v>
      </c>
      <c r="C13" s="87"/>
      <c r="D13" s="59">
        <v>46</v>
      </c>
      <c r="E13" s="59">
        <v>690</v>
      </c>
      <c r="F13" s="59">
        <v>46</v>
      </c>
      <c r="G13" s="59">
        <v>4</v>
      </c>
      <c r="H13" s="59">
        <v>94</v>
      </c>
      <c r="I13" s="69">
        <v>1.5666666666666667</v>
      </c>
      <c r="J13" s="59" t="s">
        <v>73</v>
      </c>
    </row>
    <row r="14" spans="1:11" s="56" customFormat="1" ht="20.25" customHeight="1" x14ac:dyDescent="0.25">
      <c r="A14" s="67" t="s">
        <v>98</v>
      </c>
      <c r="B14" s="87" t="s">
        <v>88</v>
      </c>
      <c r="C14" s="87"/>
      <c r="D14" s="59">
        <v>24</v>
      </c>
      <c r="E14" s="59">
        <v>360</v>
      </c>
      <c r="F14" s="59">
        <v>24</v>
      </c>
      <c r="G14" s="59">
        <v>1</v>
      </c>
      <c r="H14" s="59">
        <v>24</v>
      </c>
      <c r="I14" s="59">
        <v>0.4</v>
      </c>
      <c r="J14" s="59" t="s">
        <v>75</v>
      </c>
    </row>
    <row r="15" spans="1:11" s="4" customFormat="1" ht="20.25" customHeight="1" x14ac:dyDescent="0.25">
      <c r="A15" s="71" t="s">
        <v>100</v>
      </c>
      <c r="B15" s="81" t="s">
        <v>101</v>
      </c>
      <c r="C15" s="82"/>
      <c r="D15" s="9">
        <v>16</v>
      </c>
      <c r="E15" s="10">
        <f>D15*15</f>
        <v>240</v>
      </c>
      <c r="F15" s="10">
        <f>E15/15</f>
        <v>16</v>
      </c>
      <c r="G15" s="9">
        <v>40</v>
      </c>
      <c r="H15" s="10">
        <f>F15*G15</f>
        <v>640</v>
      </c>
      <c r="I15" s="10">
        <v>11</v>
      </c>
      <c r="J15" s="9" t="s">
        <v>110</v>
      </c>
    </row>
    <row r="16" spans="1:11" s="70" customFormat="1" ht="21" customHeight="1" x14ac:dyDescent="0.25">
      <c r="A16" s="83" t="s">
        <v>102</v>
      </c>
      <c r="B16" s="84"/>
      <c r="C16" s="85"/>
      <c r="D16" s="40">
        <f>SUM(D6:D15)</f>
        <v>703</v>
      </c>
      <c r="E16" s="40">
        <f t="shared" ref="E16:H16" si="0">SUM(E6:E15)</f>
        <v>10545</v>
      </c>
      <c r="F16" s="40">
        <f t="shared" si="0"/>
        <v>703</v>
      </c>
      <c r="G16" s="40">
        <f t="shared" si="0"/>
        <v>103</v>
      </c>
      <c r="H16" s="40">
        <f t="shared" si="0"/>
        <v>1728</v>
      </c>
      <c r="I16" s="72">
        <f>SUM(I6:I15)</f>
        <v>29.149999999999995</v>
      </c>
      <c r="J16" s="40" t="s">
        <v>111</v>
      </c>
      <c r="K16" s="70">
        <v>32</v>
      </c>
    </row>
    <row r="17" spans="1:10" ht="5.25" customHeight="1" x14ac:dyDescent="0.25">
      <c r="A17" s="63"/>
      <c r="B17" s="64"/>
      <c r="C17" s="64"/>
      <c r="D17" s="64"/>
      <c r="E17" s="64"/>
      <c r="F17" s="64"/>
      <c r="G17" s="64"/>
      <c r="H17" s="64"/>
      <c r="I17" s="64"/>
      <c r="J17" s="65"/>
    </row>
    <row r="18" spans="1:10" ht="27" customHeight="1" x14ac:dyDescent="0.3">
      <c r="A18" s="91" t="s">
        <v>91</v>
      </c>
      <c r="B18" s="91"/>
      <c r="I18" s="16">
        <v>30</v>
      </c>
    </row>
    <row r="19" spans="1:10" ht="8.25" customHeight="1" x14ac:dyDescent="0.25"/>
    <row r="20" spans="1:10" ht="39.75" customHeight="1" x14ac:dyDescent="0.25">
      <c r="A20" s="7" t="s">
        <v>0</v>
      </c>
      <c r="B20" s="89" t="s">
        <v>2</v>
      </c>
      <c r="C20" s="90"/>
      <c r="D20" s="27" t="s">
        <v>103</v>
      </c>
      <c r="E20" s="28" t="s">
        <v>104</v>
      </c>
      <c r="F20" s="28" t="s">
        <v>74</v>
      </c>
      <c r="G20" s="27" t="s">
        <v>106</v>
      </c>
      <c r="H20" s="28" t="s">
        <v>105</v>
      </c>
      <c r="I20" s="28" t="s">
        <v>45</v>
      </c>
      <c r="J20" s="58" t="s">
        <v>47</v>
      </c>
    </row>
    <row r="21" spans="1:10" s="55" customFormat="1" ht="15" customHeight="1" x14ac:dyDescent="0.25">
      <c r="A21" s="67" t="s">
        <v>87</v>
      </c>
      <c r="B21" s="80" t="s">
        <v>89</v>
      </c>
      <c r="C21" s="80"/>
      <c r="D21" s="74">
        <v>55</v>
      </c>
      <c r="E21" s="74">
        <v>825</v>
      </c>
      <c r="F21" s="74">
        <v>55</v>
      </c>
      <c r="G21" s="74">
        <v>10</v>
      </c>
      <c r="H21" s="74">
        <v>135</v>
      </c>
      <c r="I21" s="75">
        <v>2.25</v>
      </c>
      <c r="J21" s="76" t="s">
        <v>73</v>
      </c>
    </row>
    <row r="22" spans="1:10" s="55" customFormat="1" ht="15" customHeight="1" x14ac:dyDescent="0.25">
      <c r="A22" s="67" t="s">
        <v>92</v>
      </c>
      <c r="B22" s="80" t="s">
        <v>89</v>
      </c>
      <c r="C22" s="80"/>
      <c r="D22" s="74">
        <v>31</v>
      </c>
      <c r="E22" s="74">
        <v>465</v>
      </c>
      <c r="F22" s="74">
        <v>133</v>
      </c>
      <c r="G22" s="74">
        <v>14</v>
      </c>
      <c r="H22" s="74">
        <v>224</v>
      </c>
      <c r="I22" s="75">
        <v>1.0166666666666666</v>
      </c>
      <c r="J22" s="76" t="s">
        <v>75</v>
      </c>
    </row>
    <row r="23" spans="1:10" s="55" customFormat="1" ht="15" customHeight="1" x14ac:dyDescent="0.25">
      <c r="A23" s="67" t="s">
        <v>93</v>
      </c>
      <c r="B23" s="80" t="s">
        <v>89</v>
      </c>
      <c r="C23" s="80"/>
      <c r="D23" s="77">
        <v>60</v>
      </c>
      <c r="E23" s="77">
        <v>900</v>
      </c>
      <c r="F23" s="78">
        <v>60</v>
      </c>
      <c r="G23" s="78">
        <v>13</v>
      </c>
      <c r="H23" s="78">
        <v>189</v>
      </c>
      <c r="I23" s="78">
        <v>3.1500000000000004</v>
      </c>
      <c r="J23" s="76" t="s">
        <v>70</v>
      </c>
    </row>
    <row r="24" spans="1:10" s="55" customFormat="1" ht="15" customHeight="1" x14ac:dyDescent="0.25">
      <c r="A24" s="67" t="s">
        <v>94</v>
      </c>
      <c r="B24" s="80" t="s">
        <v>89</v>
      </c>
      <c r="C24" s="80"/>
      <c r="D24" s="74">
        <v>16</v>
      </c>
      <c r="E24" s="74">
        <v>240</v>
      </c>
      <c r="F24" s="74">
        <v>16</v>
      </c>
      <c r="G24" s="74">
        <v>19</v>
      </c>
      <c r="H24" s="74">
        <v>304</v>
      </c>
      <c r="I24" s="75">
        <v>5.0666666666666664</v>
      </c>
      <c r="J24" s="74" t="s">
        <v>69</v>
      </c>
    </row>
    <row r="25" spans="1:10" s="55" customFormat="1" ht="15" customHeight="1" x14ac:dyDescent="0.25">
      <c r="A25" s="73" t="s">
        <v>95</v>
      </c>
      <c r="B25" s="80" t="s">
        <v>89</v>
      </c>
      <c r="C25" s="80"/>
      <c r="D25" s="74">
        <v>20</v>
      </c>
      <c r="E25" s="74">
        <v>300</v>
      </c>
      <c r="F25" s="74">
        <v>20</v>
      </c>
      <c r="G25" s="74">
        <v>8</v>
      </c>
      <c r="H25" s="74">
        <v>26</v>
      </c>
      <c r="I25" s="79">
        <v>0.43333333333333329</v>
      </c>
      <c r="J25" s="74" t="s">
        <v>75</v>
      </c>
    </row>
    <row r="26" spans="1:10" s="55" customFormat="1" ht="15" customHeight="1" x14ac:dyDescent="0.25">
      <c r="A26" s="73" t="s">
        <v>96</v>
      </c>
      <c r="B26" s="80" t="s">
        <v>89</v>
      </c>
      <c r="C26" s="80"/>
      <c r="D26" s="74">
        <v>15</v>
      </c>
      <c r="E26" s="74">
        <v>225</v>
      </c>
      <c r="F26" s="74">
        <v>15</v>
      </c>
      <c r="G26" s="74">
        <v>2</v>
      </c>
      <c r="H26" s="74">
        <v>30</v>
      </c>
      <c r="I26" s="79">
        <v>0.5</v>
      </c>
      <c r="J26" s="74" t="s">
        <v>75</v>
      </c>
    </row>
    <row r="27" spans="1:10" s="12" customFormat="1" ht="15" customHeight="1" x14ac:dyDescent="0.25">
      <c r="A27" s="73" t="s">
        <v>97</v>
      </c>
      <c r="B27" s="80" t="s">
        <v>89</v>
      </c>
      <c r="C27" s="80"/>
      <c r="D27" s="74">
        <v>45</v>
      </c>
      <c r="E27" s="74">
        <v>675</v>
      </c>
      <c r="F27" s="74">
        <v>45</v>
      </c>
      <c r="G27" s="74">
        <v>4</v>
      </c>
      <c r="H27" s="74">
        <v>90</v>
      </c>
      <c r="I27" s="79">
        <v>1.5</v>
      </c>
      <c r="J27" s="74" t="s">
        <v>73</v>
      </c>
    </row>
    <row r="28" spans="1:10" s="12" customFormat="1" ht="15" customHeight="1" x14ac:dyDescent="0.25">
      <c r="A28" s="73" t="s">
        <v>99</v>
      </c>
      <c r="B28" s="80" t="s">
        <v>89</v>
      </c>
      <c r="C28" s="80"/>
      <c r="D28" s="74">
        <v>18</v>
      </c>
      <c r="E28" s="74">
        <v>270</v>
      </c>
      <c r="F28" s="74">
        <v>18</v>
      </c>
      <c r="G28" s="74">
        <v>2</v>
      </c>
      <c r="H28" s="74">
        <v>36</v>
      </c>
      <c r="I28" s="79">
        <v>0.6</v>
      </c>
      <c r="J28" s="74" t="s">
        <v>75</v>
      </c>
    </row>
    <row r="29" spans="1:10" s="12" customFormat="1" ht="15" customHeight="1" x14ac:dyDescent="0.25">
      <c r="A29" s="73" t="s">
        <v>98</v>
      </c>
      <c r="B29" s="80" t="s">
        <v>89</v>
      </c>
      <c r="C29" s="80"/>
      <c r="D29" s="74">
        <v>25</v>
      </c>
      <c r="E29" s="74">
        <v>375</v>
      </c>
      <c r="F29" s="74">
        <v>25</v>
      </c>
      <c r="G29" s="74">
        <v>1</v>
      </c>
      <c r="H29" s="74">
        <v>25</v>
      </c>
      <c r="I29" s="79">
        <v>0.41666666666666669</v>
      </c>
      <c r="J29" s="74" t="s">
        <v>75</v>
      </c>
    </row>
    <row r="30" spans="1:10" s="12" customFormat="1" ht="18.75" customHeight="1" x14ac:dyDescent="0.25">
      <c r="A30" s="71" t="s">
        <v>100</v>
      </c>
      <c r="B30" s="86" t="s">
        <v>107</v>
      </c>
      <c r="C30" s="86"/>
      <c r="D30" s="54">
        <v>12</v>
      </c>
      <c r="E30" s="10">
        <f>D30*15</f>
        <v>180</v>
      </c>
      <c r="F30" s="10">
        <f>E30/15</f>
        <v>12</v>
      </c>
      <c r="G30" s="9">
        <v>70</v>
      </c>
      <c r="H30" s="10">
        <f>F30*G30</f>
        <v>840</v>
      </c>
      <c r="I30" s="10">
        <f>H30/60</f>
        <v>14</v>
      </c>
      <c r="J30" s="9" t="s">
        <v>108</v>
      </c>
    </row>
    <row r="31" spans="1:10" s="12" customFormat="1" ht="18.75" x14ac:dyDescent="0.25">
      <c r="A31" s="83" t="s">
        <v>102</v>
      </c>
      <c r="B31" s="84"/>
      <c r="C31" s="85"/>
      <c r="D31" s="40">
        <f>SUM(D21:D30)</f>
        <v>297</v>
      </c>
      <c r="E31" s="40">
        <f t="shared" ref="E31:H31" si="1">SUM(E21:E30)</f>
        <v>4455</v>
      </c>
      <c r="F31" s="40">
        <f t="shared" si="1"/>
        <v>399</v>
      </c>
      <c r="G31" s="40">
        <f t="shared" si="1"/>
        <v>143</v>
      </c>
      <c r="H31" s="40">
        <f t="shared" si="1"/>
        <v>1899</v>
      </c>
      <c r="I31" s="72">
        <f>SUM(I21:I30)</f>
        <v>28.933333333333334</v>
      </c>
      <c r="J31" s="40" t="s">
        <v>109</v>
      </c>
    </row>
    <row r="32" spans="1:10" x14ac:dyDescent="0.25">
      <c r="I32" s="16">
        <v>29</v>
      </c>
    </row>
  </sheetData>
  <mergeCells count="27">
    <mergeCell ref="B2:J2"/>
    <mergeCell ref="B9:C9"/>
    <mergeCell ref="B6:C6"/>
    <mergeCell ref="B5:C5"/>
    <mergeCell ref="B21:C21"/>
    <mergeCell ref="B20:C20"/>
    <mergeCell ref="A3:B3"/>
    <mergeCell ref="A18:B18"/>
    <mergeCell ref="B7:C7"/>
    <mergeCell ref="B22:C22"/>
    <mergeCell ref="B8:C8"/>
    <mergeCell ref="B10:C10"/>
    <mergeCell ref="B11:C11"/>
    <mergeCell ref="B12:C12"/>
    <mergeCell ref="B13:C13"/>
    <mergeCell ref="B14:C14"/>
    <mergeCell ref="B29:C29"/>
    <mergeCell ref="B15:C15"/>
    <mergeCell ref="A16:C16"/>
    <mergeCell ref="B30:C30"/>
    <mergeCell ref="A31:C31"/>
    <mergeCell ref="B23:C23"/>
    <mergeCell ref="B24:C24"/>
    <mergeCell ref="B25:C25"/>
    <mergeCell ref="B26:C26"/>
    <mergeCell ref="B27:C27"/>
    <mergeCell ref="B28:C28"/>
  </mergeCells>
  <pageMargins left="0.2" right="0.2" top="0.25" bottom="0.1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workbookViewId="0">
      <selection activeCell="K10" sqref="K10"/>
    </sheetView>
  </sheetViews>
  <sheetFormatPr defaultRowHeight="15" x14ac:dyDescent="0.25"/>
  <cols>
    <col min="1" max="1" width="10.7109375" style="1" customWidth="1"/>
    <col min="2" max="2" width="16.85546875" style="1" customWidth="1"/>
    <col min="3" max="3" width="19.140625" style="16" customWidth="1"/>
    <col min="4" max="4" width="10.28515625" style="16" customWidth="1"/>
    <col min="5" max="5" width="16.85546875" style="16" customWidth="1"/>
    <col min="6" max="6" width="16.85546875" style="4" customWidth="1"/>
    <col min="7" max="8" width="14.85546875" style="4" customWidth="1"/>
    <col min="9" max="9" width="15" style="4" customWidth="1"/>
    <col min="10" max="16384" width="9.140625" style="1"/>
  </cols>
  <sheetData>
    <row r="2" spans="1:9" ht="27.75" customHeight="1" x14ac:dyDescent="0.25">
      <c r="A2" s="100" t="s">
        <v>113</v>
      </c>
      <c r="B2" s="100"/>
      <c r="C2" s="100"/>
      <c r="D2" s="100"/>
      <c r="E2" s="100"/>
      <c r="F2" s="100"/>
      <c r="G2" s="100"/>
      <c r="H2" s="100"/>
      <c r="I2" s="100"/>
    </row>
    <row r="3" spans="1:9" ht="10.5" customHeight="1" x14ac:dyDescent="0.25"/>
    <row r="4" spans="1:9" s="3" customFormat="1" ht="52.5" customHeight="1" x14ac:dyDescent="0.25">
      <c r="A4" s="123" t="s">
        <v>2</v>
      </c>
      <c r="B4" s="123" t="s">
        <v>6</v>
      </c>
      <c r="C4" s="117" t="s">
        <v>120</v>
      </c>
      <c r="D4" s="117" t="s">
        <v>125</v>
      </c>
      <c r="E4" s="117" t="s">
        <v>121</v>
      </c>
      <c r="F4" s="117" t="s">
        <v>122</v>
      </c>
      <c r="G4" s="117" t="s">
        <v>124</v>
      </c>
      <c r="H4" s="28" t="s">
        <v>45</v>
      </c>
      <c r="I4" s="7" t="s">
        <v>47</v>
      </c>
    </row>
    <row r="5" spans="1:9" s="2" customFormat="1" ht="16.5" x14ac:dyDescent="0.25">
      <c r="A5" s="124" t="s">
        <v>5</v>
      </c>
      <c r="B5" s="125" t="s">
        <v>114</v>
      </c>
      <c r="C5" s="119">
        <v>18</v>
      </c>
      <c r="D5" s="119">
        <v>1</v>
      </c>
      <c r="E5" s="120">
        <f>C5*D5</f>
        <v>18</v>
      </c>
      <c r="F5" s="119">
        <f>E5*15</f>
        <v>270</v>
      </c>
      <c r="G5" s="119">
        <f>F5/15</f>
        <v>18</v>
      </c>
      <c r="H5" s="113">
        <f>G5/60</f>
        <v>0.3</v>
      </c>
      <c r="I5" s="116" t="s">
        <v>127</v>
      </c>
    </row>
    <row r="6" spans="1:9" s="2" customFormat="1" ht="16.5" x14ac:dyDescent="0.25">
      <c r="A6" s="126"/>
      <c r="B6" s="127" t="s">
        <v>115</v>
      </c>
      <c r="C6" s="119">
        <v>18</v>
      </c>
      <c r="D6" s="119">
        <v>1</v>
      </c>
      <c r="E6" s="120">
        <f t="shared" ref="E6:E10" si="0">C6*D6</f>
        <v>18</v>
      </c>
      <c r="F6" s="119">
        <f t="shared" ref="F6:F10" si="1">E6*15</f>
        <v>270</v>
      </c>
      <c r="G6" s="119">
        <f t="shared" ref="G6:G10" si="2">F6/15</f>
        <v>18</v>
      </c>
      <c r="H6" s="113">
        <f t="shared" ref="H6:H11" si="3">G6/60</f>
        <v>0.3</v>
      </c>
      <c r="I6" s="96"/>
    </row>
    <row r="7" spans="1:9" s="2" customFormat="1" ht="16.5" x14ac:dyDescent="0.25">
      <c r="A7" s="128"/>
      <c r="B7" s="127" t="s">
        <v>17</v>
      </c>
      <c r="C7" s="119">
        <v>19</v>
      </c>
      <c r="D7" s="119">
        <v>2</v>
      </c>
      <c r="E7" s="120">
        <f t="shared" si="0"/>
        <v>38</v>
      </c>
      <c r="F7" s="119">
        <f t="shared" si="1"/>
        <v>570</v>
      </c>
      <c r="G7" s="119">
        <f t="shared" si="2"/>
        <v>38</v>
      </c>
      <c r="H7" s="114">
        <f>G7/60</f>
        <v>0.6333333333333333</v>
      </c>
      <c r="I7" s="97"/>
    </row>
    <row r="8" spans="1:9" s="2" customFormat="1" ht="16.5" x14ac:dyDescent="0.25">
      <c r="A8" s="129" t="s">
        <v>26</v>
      </c>
      <c r="B8" s="19" t="s">
        <v>22</v>
      </c>
      <c r="C8" s="119">
        <v>20</v>
      </c>
      <c r="D8" s="119">
        <v>1</v>
      </c>
      <c r="E8" s="120">
        <f t="shared" si="0"/>
        <v>20</v>
      </c>
      <c r="F8" s="119">
        <f t="shared" si="1"/>
        <v>300</v>
      </c>
      <c r="G8" s="119">
        <f t="shared" si="2"/>
        <v>20</v>
      </c>
      <c r="H8" s="114">
        <f t="shared" si="3"/>
        <v>0.33333333333333331</v>
      </c>
      <c r="I8" s="116" t="s">
        <v>128</v>
      </c>
    </row>
    <row r="9" spans="1:9" s="2" customFormat="1" ht="16.5" x14ac:dyDescent="0.25">
      <c r="A9" s="130"/>
      <c r="B9" s="21" t="s">
        <v>23</v>
      </c>
      <c r="C9" s="119">
        <v>22</v>
      </c>
      <c r="D9" s="119">
        <v>1</v>
      </c>
      <c r="E9" s="120">
        <f t="shared" si="0"/>
        <v>22</v>
      </c>
      <c r="F9" s="119">
        <f t="shared" si="1"/>
        <v>330</v>
      </c>
      <c r="G9" s="119">
        <f t="shared" si="2"/>
        <v>22</v>
      </c>
      <c r="H9" s="114">
        <f t="shared" si="3"/>
        <v>0.36666666666666664</v>
      </c>
      <c r="I9" s="96"/>
    </row>
    <row r="10" spans="1:9" s="2" customFormat="1" ht="16.5" x14ac:dyDescent="0.25">
      <c r="A10" s="131"/>
      <c r="B10" s="19" t="s">
        <v>116</v>
      </c>
      <c r="C10" s="119">
        <v>20</v>
      </c>
      <c r="D10" s="119">
        <v>2</v>
      </c>
      <c r="E10" s="120">
        <f t="shared" si="0"/>
        <v>40</v>
      </c>
      <c r="F10" s="119">
        <f t="shared" si="1"/>
        <v>600</v>
      </c>
      <c r="G10" s="119">
        <f t="shared" si="2"/>
        <v>40</v>
      </c>
      <c r="H10" s="114">
        <f t="shared" si="3"/>
        <v>0.66666666666666663</v>
      </c>
      <c r="I10" s="97"/>
    </row>
    <row r="11" spans="1:9" s="2" customFormat="1" ht="16.5" x14ac:dyDescent="0.25">
      <c r="A11" s="132" t="s">
        <v>72</v>
      </c>
      <c r="B11" s="133"/>
      <c r="C11" s="121">
        <f>SUM(C5:C10)</f>
        <v>117</v>
      </c>
      <c r="D11" s="122">
        <f>SUM(D5:D10)</f>
        <v>8</v>
      </c>
      <c r="E11" s="122">
        <f>SUM(E5:E10)</f>
        <v>156</v>
      </c>
      <c r="F11" s="122">
        <f>SUM(F5:F10)</f>
        <v>2340</v>
      </c>
      <c r="G11" s="122">
        <f>SUM(G5:G10)</f>
        <v>156</v>
      </c>
      <c r="H11" s="115">
        <f t="shared" si="3"/>
        <v>2.6</v>
      </c>
      <c r="I11" s="24" t="s">
        <v>70</v>
      </c>
    </row>
    <row r="12" spans="1:9" s="2" customFormat="1" ht="16.5" x14ac:dyDescent="0.25">
      <c r="A12" s="134" t="s">
        <v>4</v>
      </c>
      <c r="B12" s="135" t="s">
        <v>117</v>
      </c>
      <c r="C12" s="119">
        <v>14</v>
      </c>
      <c r="D12" s="119">
        <v>2</v>
      </c>
      <c r="E12" s="120">
        <f>C12*D12</f>
        <v>28</v>
      </c>
      <c r="F12" s="119">
        <f>E12*15</f>
        <v>420</v>
      </c>
      <c r="G12" s="119">
        <f>F12/15</f>
        <v>28</v>
      </c>
      <c r="H12" s="114">
        <f>G12/60</f>
        <v>0.46666666666666667</v>
      </c>
      <c r="I12" s="116" t="s">
        <v>128</v>
      </c>
    </row>
    <row r="13" spans="1:9" s="2" customFormat="1" ht="16.5" x14ac:dyDescent="0.25">
      <c r="A13" s="136"/>
      <c r="B13" s="135" t="s">
        <v>118</v>
      </c>
      <c r="C13" s="119">
        <v>12</v>
      </c>
      <c r="D13" s="119">
        <v>4</v>
      </c>
      <c r="E13" s="120">
        <f t="shared" ref="E13:E15" si="4">C13*D13</f>
        <v>48</v>
      </c>
      <c r="F13" s="119">
        <f t="shared" ref="F13:F15" si="5">E13*15</f>
        <v>720</v>
      </c>
      <c r="G13" s="119">
        <f t="shared" ref="G13:G15" si="6">F13/15</f>
        <v>48</v>
      </c>
      <c r="H13" s="114">
        <f t="shared" ref="H13:H16" si="7">G13/60</f>
        <v>0.8</v>
      </c>
      <c r="I13" s="96"/>
    </row>
    <row r="14" spans="1:9" ht="16.5" x14ac:dyDescent="0.25">
      <c r="A14" s="136"/>
      <c r="B14" s="135" t="s">
        <v>119</v>
      </c>
      <c r="C14" s="119">
        <v>15</v>
      </c>
      <c r="D14" s="119">
        <v>3</v>
      </c>
      <c r="E14" s="120">
        <f t="shared" si="4"/>
        <v>45</v>
      </c>
      <c r="F14" s="119">
        <f t="shared" si="5"/>
        <v>675</v>
      </c>
      <c r="G14" s="119">
        <f t="shared" si="6"/>
        <v>45</v>
      </c>
      <c r="H14" s="114">
        <f t="shared" si="7"/>
        <v>0.75</v>
      </c>
      <c r="I14" s="96"/>
    </row>
    <row r="15" spans="1:9" ht="16.5" x14ac:dyDescent="0.25">
      <c r="A15" s="137"/>
      <c r="B15" s="135" t="s">
        <v>126</v>
      </c>
      <c r="C15" s="119">
        <v>14</v>
      </c>
      <c r="D15" s="119">
        <v>2</v>
      </c>
      <c r="E15" s="120">
        <f t="shared" si="4"/>
        <v>28</v>
      </c>
      <c r="F15" s="119">
        <f t="shared" si="5"/>
        <v>420</v>
      </c>
      <c r="G15" s="119">
        <f t="shared" si="6"/>
        <v>28</v>
      </c>
      <c r="H15" s="114">
        <f t="shared" si="7"/>
        <v>0.46666666666666667</v>
      </c>
      <c r="I15" s="97"/>
    </row>
    <row r="16" spans="1:9" s="2" customFormat="1" ht="16.5" x14ac:dyDescent="0.25">
      <c r="A16" s="138" t="s">
        <v>71</v>
      </c>
      <c r="B16" s="139"/>
      <c r="C16" s="122">
        <f>SUM(C12:C15)</f>
        <v>55</v>
      </c>
      <c r="D16" s="122">
        <f t="shared" ref="D16:F16" si="8">SUM(D12:D15)</f>
        <v>11</v>
      </c>
      <c r="E16" s="122">
        <f t="shared" si="8"/>
        <v>149</v>
      </c>
      <c r="F16" s="122">
        <f t="shared" si="8"/>
        <v>2235</v>
      </c>
      <c r="G16" s="122">
        <f>F16/15</f>
        <v>149</v>
      </c>
      <c r="H16" s="115">
        <f t="shared" si="7"/>
        <v>2.4833333333333334</v>
      </c>
      <c r="I16" s="24" t="s">
        <v>70</v>
      </c>
    </row>
    <row r="17" spans="1:7" x14ac:dyDescent="0.25">
      <c r="A17" s="140"/>
      <c r="B17" s="140"/>
      <c r="C17" s="141"/>
      <c r="D17" s="141"/>
      <c r="E17" s="141"/>
      <c r="F17" s="141"/>
      <c r="G17" s="141"/>
    </row>
  </sheetData>
  <mergeCells count="9">
    <mergeCell ref="A12:A15"/>
    <mergeCell ref="I12:I15"/>
    <mergeCell ref="A16:B16"/>
    <mergeCell ref="A2:I2"/>
    <mergeCell ref="A5:A7"/>
    <mergeCell ref="I5:I7"/>
    <mergeCell ref="A8:A10"/>
    <mergeCell ref="I8:I10"/>
    <mergeCell ref="A11:B11"/>
  </mergeCells>
  <pageMargins left="0.2" right="0.1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tabSelected="1" workbookViewId="0">
      <selection activeCell="A14" sqref="A14:XFD14"/>
    </sheetView>
  </sheetViews>
  <sheetFormatPr defaultRowHeight="15" x14ac:dyDescent="0.25"/>
  <cols>
    <col min="1" max="1" width="8.7109375" style="1" customWidth="1"/>
    <col min="2" max="2" width="17" style="1" customWidth="1"/>
    <col min="3" max="3" width="18.5703125" style="16" customWidth="1"/>
    <col min="4" max="4" width="9.7109375" style="16" customWidth="1"/>
    <col min="5" max="5" width="17.140625" style="16" customWidth="1"/>
    <col min="6" max="6" width="14.7109375" style="4" customWidth="1"/>
    <col min="7" max="7" width="14.28515625" style="4" customWidth="1"/>
    <col min="8" max="8" width="15.28515625" style="4" customWidth="1"/>
    <col min="9" max="9" width="15.140625" style="1" customWidth="1"/>
    <col min="10" max="16384" width="9.140625" style="1"/>
  </cols>
  <sheetData>
    <row r="2" spans="1:9" ht="26.25" customHeight="1" x14ac:dyDescent="0.25">
      <c r="A2" s="100" t="s">
        <v>129</v>
      </c>
      <c r="B2" s="100"/>
      <c r="C2" s="100"/>
      <c r="D2" s="100"/>
      <c r="E2" s="100"/>
      <c r="F2" s="100"/>
      <c r="G2" s="100"/>
      <c r="H2" s="100"/>
      <c r="I2" s="100"/>
    </row>
    <row r="4" spans="1:9" s="3" customFormat="1" ht="47.25" customHeight="1" x14ac:dyDescent="0.25">
      <c r="A4" s="7" t="s">
        <v>2</v>
      </c>
      <c r="B4" s="7" t="s">
        <v>6</v>
      </c>
      <c r="C4" s="117" t="s">
        <v>120</v>
      </c>
      <c r="D4" s="117" t="s">
        <v>130</v>
      </c>
      <c r="E4" s="117" t="s">
        <v>121</v>
      </c>
      <c r="F4" s="28" t="s">
        <v>131</v>
      </c>
      <c r="G4" s="28" t="s">
        <v>123</v>
      </c>
      <c r="H4" s="28" t="s">
        <v>132</v>
      </c>
      <c r="I4" s="7" t="s">
        <v>47</v>
      </c>
    </row>
    <row r="5" spans="1:9" s="2" customFormat="1" ht="16.5" x14ac:dyDescent="0.25">
      <c r="A5" s="103" t="s">
        <v>5</v>
      </c>
      <c r="B5" s="13" t="s">
        <v>8</v>
      </c>
      <c r="C5" s="119">
        <v>19</v>
      </c>
      <c r="D5" s="119">
        <v>1</v>
      </c>
      <c r="E5" s="120">
        <f>C5*D5</f>
        <v>19</v>
      </c>
      <c r="F5" s="10">
        <f>E5*15</f>
        <v>285</v>
      </c>
      <c r="G5" s="10">
        <f>F5/15</f>
        <v>19</v>
      </c>
      <c r="H5" s="114">
        <f>G5/60</f>
        <v>0.31666666666666665</v>
      </c>
      <c r="I5" s="8"/>
    </row>
    <row r="6" spans="1:9" s="2" customFormat="1" ht="16.5" x14ac:dyDescent="0.25">
      <c r="A6" s="104"/>
      <c r="B6" s="13" t="s">
        <v>9</v>
      </c>
      <c r="C6" s="119">
        <v>19</v>
      </c>
      <c r="D6" s="119">
        <v>2</v>
      </c>
      <c r="E6" s="120">
        <f t="shared" ref="E6:E8" si="0">C6*D6</f>
        <v>38</v>
      </c>
      <c r="F6" s="10">
        <f t="shared" ref="F6:F8" si="1">E6*15</f>
        <v>570</v>
      </c>
      <c r="G6" s="10">
        <f t="shared" ref="G6:G8" si="2">F6/15</f>
        <v>38</v>
      </c>
      <c r="H6" s="114">
        <f t="shared" ref="H6:H8" si="3">G6/60</f>
        <v>0.6333333333333333</v>
      </c>
      <c r="I6" s="8"/>
    </row>
    <row r="7" spans="1:9" s="2" customFormat="1" ht="16.5" x14ac:dyDescent="0.25">
      <c r="A7" s="103" t="s">
        <v>26</v>
      </c>
      <c r="B7" s="19" t="s">
        <v>24</v>
      </c>
      <c r="C7" s="119">
        <v>22</v>
      </c>
      <c r="D7" s="119">
        <v>1</v>
      </c>
      <c r="E7" s="120">
        <f t="shared" si="0"/>
        <v>22</v>
      </c>
      <c r="F7" s="10">
        <f t="shared" si="1"/>
        <v>330</v>
      </c>
      <c r="G7" s="10">
        <f t="shared" si="2"/>
        <v>22</v>
      </c>
      <c r="H7" s="114">
        <f t="shared" si="3"/>
        <v>0.36666666666666664</v>
      </c>
      <c r="I7" s="8"/>
    </row>
    <row r="8" spans="1:9" s="2" customFormat="1" ht="16.5" x14ac:dyDescent="0.25">
      <c r="A8" s="104"/>
      <c r="B8" s="19" t="s">
        <v>25</v>
      </c>
      <c r="C8" s="119">
        <v>21</v>
      </c>
      <c r="D8" s="119">
        <v>2</v>
      </c>
      <c r="E8" s="120">
        <f t="shared" si="0"/>
        <v>42</v>
      </c>
      <c r="F8" s="10">
        <f t="shared" si="1"/>
        <v>630</v>
      </c>
      <c r="G8" s="10">
        <f t="shared" si="2"/>
        <v>42</v>
      </c>
      <c r="H8" s="114">
        <f t="shared" si="3"/>
        <v>0.7</v>
      </c>
      <c r="I8" s="8"/>
    </row>
    <row r="9" spans="1:9" s="2" customFormat="1" ht="16.5" x14ac:dyDescent="0.25">
      <c r="A9" s="101" t="s">
        <v>72</v>
      </c>
      <c r="B9" s="102"/>
      <c r="C9" s="121">
        <f>SUM(C5:C8)</f>
        <v>81</v>
      </c>
      <c r="D9" s="121">
        <f>SUM(D5:D8)</f>
        <v>6</v>
      </c>
      <c r="E9" s="121">
        <f>SUM(E5:E8)</f>
        <v>121</v>
      </c>
      <c r="F9" s="39">
        <f>SUM(F5:F8)</f>
        <v>1815</v>
      </c>
      <c r="G9" s="39">
        <f>SUM(G5:G8)</f>
        <v>121</v>
      </c>
      <c r="H9" s="115">
        <f>G9/60</f>
        <v>2.0166666666666666</v>
      </c>
      <c r="I9" s="24" t="s">
        <v>73</v>
      </c>
    </row>
    <row r="10" spans="1:9" s="2" customFormat="1" ht="16.5" x14ac:dyDescent="0.25">
      <c r="A10" s="95" t="s">
        <v>4</v>
      </c>
      <c r="B10" s="29" t="s">
        <v>62</v>
      </c>
      <c r="C10" s="119">
        <v>11</v>
      </c>
      <c r="D10" s="119">
        <v>1</v>
      </c>
      <c r="E10" s="120">
        <f>C10*D10</f>
        <v>11</v>
      </c>
      <c r="F10" s="10">
        <f>E10*15</f>
        <v>165</v>
      </c>
      <c r="G10" s="10">
        <f t="shared" ref="G10:G12" si="4">F10/15</f>
        <v>11</v>
      </c>
      <c r="H10" s="118">
        <f t="shared" ref="H10:H12" si="5">G10/60</f>
        <v>0.18333333333333332</v>
      </c>
      <c r="I10" s="8"/>
    </row>
    <row r="11" spans="1:9" s="2" customFormat="1" ht="16.5" x14ac:dyDescent="0.25">
      <c r="A11" s="96"/>
      <c r="B11" s="37" t="s">
        <v>63</v>
      </c>
      <c r="C11" s="119">
        <v>10</v>
      </c>
      <c r="D11" s="119">
        <v>2</v>
      </c>
      <c r="E11" s="120">
        <f t="shared" ref="E11:E12" si="6">C11*D11</f>
        <v>20</v>
      </c>
      <c r="F11" s="10">
        <f t="shared" ref="F11:F12" si="7">E11*15</f>
        <v>300</v>
      </c>
      <c r="G11" s="10">
        <f t="shared" si="4"/>
        <v>20</v>
      </c>
      <c r="H11" s="118">
        <f t="shared" si="5"/>
        <v>0.33333333333333331</v>
      </c>
      <c r="I11" s="8"/>
    </row>
    <row r="12" spans="1:9" s="2" customFormat="1" ht="16.5" x14ac:dyDescent="0.25">
      <c r="A12" s="97"/>
      <c r="B12" s="29" t="s">
        <v>64</v>
      </c>
      <c r="C12" s="119">
        <v>10</v>
      </c>
      <c r="D12" s="119">
        <v>3</v>
      </c>
      <c r="E12" s="120">
        <f t="shared" si="6"/>
        <v>30</v>
      </c>
      <c r="F12" s="10">
        <f t="shared" si="7"/>
        <v>450</v>
      </c>
      <c r="G12" s="10">
        <f t="shared" si="4"/>
        <v>30</v>
      </c>
      <c r="H12" s="118">
        <f t="shared" si="5"/>
        <v>0.5</v>
      </c>
      <c r="I12" s="8"/>
    </row>
    <row r="13" spans="1:9" s="2" customFormat="1" ht="21" customHeight="1" x14ac:dyDescent="0.25">
      <c r="A13" s="98" t="s">
        <v>71</v>
      </c>
      <c r="B13" s="99"/>
      <c r="C13" s="122">
        <f>SUM(C10:C12)</f>
        <v>31</v>
      </c>
      <c r="D13" s="122">
        <f>SUM(D10:D12)</f>
        <v>6</v>
      </c>
      <c r="E13" s="122">
        <f>SUM(E10:E12)</f>
        <v>61</v>
      </c>
      <c r="F13" s="24">
        <f>SUM(F10:F12)</f>
        <v>915</v>
      </c>
      <c r="G13" s="24">
        <f>SUM(G10:G12)</f>
        <v>61</v>
      </c>
      <c r="H13" s="115">
        <f>G13/60</f>
        <v>1.0166666666666666</v>
      </c>
      <c r="I13" s="24" t="s">
        <v>75</v>
      </c>
    </row>
  </sheetData>
  <mergeCells count="6">
    <mergeCell ref="A13:B13"/>
    <mergeCell ref="A2:I2"/>
    <mergeCell ref="A9:B9"/>
    <mergeCell ref="A5:A6"/>
    <mergeCell ref="A7:A8"/>
    <mergeCell ref="A10:A12"/>
  </mergeCells>
  <pageMargins left="0.2" right="0.2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D17" sqref="D17"/>
    </sheetView>
  </sheetViews>
  <sheetFormatPr defaultRowHeight="15" x14ac:dyDescent="0.25"/>
  <cols>
    <col min="1" max="1" width="7.85546875" style="1" customWidth="1"/>
    <col min="2" max="2" width="15.5703125" style="1" customWidth="1"/>
    <col min="3" max="3" width="20" style="16" customWidth="1"/>
    <col min="4" max="4" width="18.42578125" style="4" customWidth="1"/>
    <col min="5" max="5" width="12.85546875" style="4" customWidth="1"/>
    <col min="6" max="6" width="15.5703125" style="16" customWidth="1"/>
    <col min="7" max="7" width="14.42578125" style="4" customWidth="1"/>
    <col min="8" max="8" width="16.42578125" style="4" customWidth="1"/>
    <col min="9" max="9" width="20.140625" style="1" customWidth="1"/>
    <col min="10" max="16384" width="9.140625" style="1"/>
  </cols>
  <sheetData>
    <row r="2" spans="1:9" s="42" customFormat="1" ht="29.25" customHeight="1" x14ac:dyDescent="0.25">
      <c r="A2" s="100" t="s">
        <v>83</v>
      </c>
      <c r="B2" s="100"/>
      <c r="C2" s="100"/>
      <c r="D2" s="100"/>
      <c r="E2" s="100"/>
      <c r="F2" s="100"/>
      <c r="G2" s="100"/>
      <c r="H2" s="100"/>
      <c r="I2" s="100"/>
    </row>
    <row r="4" spans="1:9" s="3" customFormat="1" ht="49.5" x14ac:dyDescent="0.25">
      <c r="A4" s="7" t="s">
        <v>2</v>
      </c>
      <c r="B4" s="7" t="s">
        <v>6</v>
      </c>
      <c r="C4" s="27" t="s">
        <v>42</v>
      </c>
      <c r="D4" s="28" t="s">
        <v>43</v>
      </c>
      <c r="E4" s="28" t="s">
        <v>74</v>
      </c>
      <c r="F4" s="27" t="s">
        <v>44</v>
      </c>
      <c r="G4" s="28" t="s">
        <v>46</v>
      </c>
      <c r="H4" s="28" t="s">
        <v>45</v>
      </c>
      <c r="I4" s="7" t="s">
        <v>47</v>
      </c>
    </row>
    <row r="5" spans="1:9" s="2" customFormat="1" ht="33" x14ac:dyDescent="0.25">
      <c r="A5" s="10" t="s">
        <v>5</v>
      </c>
      <c r="B5" s="17" t="s">
        <v>7</v>
      </c>
      <c r="C5" s="9">
        <v>22</v>
      </c>
      <c r="D5" s="10">
        <f>C5*15</f>
        <v>330</v>
      </c>
      <c r="E5" s="10">
        <f>D5/15</f>
        <v>22</v>
      </c>
      <c r="F5" s="9">
        <v>2</v>
      </c>
      <c r="G5" s="10">
        <f>E5*F5</f>
        <v>44</v>
      </c>
      <c r="H5" s="11">
        <f>G5/60</f>
        <v>0.73333333333333328</v>
      </c>
      <c r="I5" s="8"/>
    </row>
    <row r="6" spans="1:9" s="2" customFormat="1" ht="7.5" customHeight="1" x14ac:dyDescent="0.25">
      <c r="A6" s="10"/>
      <c r="B6" s="8"/>
      <c r="C6" s="9"/>
      <c r="D6" s="10"/>
      <c r="E6" s="10"/>
      <c r="F6" s="9"/>
      <c r="G6" s="10"/>
      <c r="H6" s="11"/>
      <c r="I6" s="8"/>
    </row>
    <row r="7" spans="1:9" s="2" customFormat="1" ht="17.25" x14ac:dyDescent="0.25">
      <c r="A7" s="103" t="s">
        <v>26</v>
      </c>
      <c r="B7" s="19" t="s">
        <v>27</v>
      </c>
      <c r="C7" s="9">
        <v>21</v>
      </c>
      <c r="D7" s="10">
        <f t="shared" ref="D7:D13" si="0">C7*15</f>
        <v>315</v>
      </c>
      <c r="E7" s="10">
        <f t="shared" ref="E7:E13" si="1">D7/15</f>
        <v>21</v>
      </c>
      <c r="F7" s="9">
        <v>2</v>
      </c>
      <c r="G7" s="10">
        <f t="shared" ref="G7:G13" si="2">E7*F7</f>
        <v>42</v>
      </c>
      <c r="H7" s="11">
        <f t="shared" ref="H7:H13" si="3">G7/60</f>
        <v>0.7</v>
      </c>
      <c r="I7" s="8"/>
    </row>
    <row r="8" spans="1:9" s="2" customFormat="1" ht="17.25" x14ac:dyDescent="0.25">
      <c r="A8" s="104"/>
      <c r="B8" s="19" t="s">
        <v>28</v>
      </c>
      <c r="C8" s="9">
        <v>21</v>
      </c>
      <c r="D8" s="10">
        <f t="shared" si="0"/>
        <v>315</v>
      </c>
      <c r="E8" s="10">
        <f t="shared" si="1"/>
        <v>21</v>
      </c>
      <c r="F8" s="9">
        <v>1</v>
      </c>
      <c r="G8" s="10">
        <f t="shared" si="2"/>
        <v>21</v>
      </c>
      <c r="H8" s="11">
        <f t="shared" si="3"/>
        <v>0.35</v>
      </c>
      <c r="I8" s="8"/>
    </row>
    <row r="9" spans="1:9" s="2" customFormat="1" ht="16.5" x14ac:dyDescent="0.25">
      <c r="A9" s="101" t="s">
        <v>72</v>
      </c>
      <c r="B9" s="102"/>
      <c r="C9" s="39">
        <f>SUM(C5:C8)</f>
        <v>64</v>
      </c>
      <c r="D9" s="39">
        <f>SUM(D5:D8)</f>
        <v>960</v>
      </c>
      <c r="E9" s="39">
        <f t="shared" ref="E9:G9" si="4">SUM(E5:E8)</f>
        <v>64</v>
      </c>
      <c r="F9" s="39">
        <f t="shared" si="4"/>
        <v>5</v>
      </c>
      <c r="G9" s="39">
        <f t="shared" si="4"/>
        <v>107</v>
      </c>
      <c r="H9" s="41">
        <f>SUM(H5:H8)</f>
        <v>1.7833333333333332</v>
      </c>
      <c r="I9" s="24" t="s">
        <v>73</v>
      </c>
    </row>
    <row r="10" spans="1:9" s="2" customFormat="1" ht="17.25" x14ac:dyDescent="0.25">
      <c r="A10" s="95" t="s">
        <v>4</v>
      </c>
      <c r="B10" s="38" t="s">
        <v>65</v>
      </c>
      <c r="C10" s="9">
        <v>14</v>
      </c>
      <c r="D10" s="10">
        <f t="shared" si="0"/>
        <v>210</v>
      </c>
      <c r="E10" s="10">
        <f t="shared" si="1"/>
        <v>14</v>
      </c>
      <c r="F10" s="9">
        <v>1</v>
      </c>
      <c r="G10" s="10">
        <f t="shared" si="2"/>
        <v>14</v>
      </c>
      <c r="H10" s="11">
        <f t="shared" si="3"/>
        <v>0.23333333333333334</v>
      </c>
      <c r="I10" s="8"/>
    </row>
    <row r="11" spans="1:9" s="2" customFormat="1" ht="17.25" x14ac:dyDescent="0.25">
      <c r="A11" s="96"/>
      <c r="B11" s="38" t="s">
        <v>66</v>
      </c>
      <c r="C11" s="9">
        <v>14</v>
      </c>
      <c r="D11" s="10">
        <f t="shared" si="0"/>
        <v>210</v>
      </c>
      <c r="E11" s="10">
        <f t="shared" si="1"/>
        <v>14</v>
      </c>
      <c r="F11" s="9">
        <v>9</v>
      </c>
      <c r="G11" s="10">
        <f t="shared" si="2"/>
        <v>126</v>
      </c>
      <c r="H11" s="11">
        <f t="shared" si="3"/>
        <v>2.1</v>
      </c>
      <c r="I11" s="8"/>
    </row>
    <row r="12" spans="1:9" s="2" customFormat="1" ht="17.25" x14ac:dyDescent="0.25">
      <c r="A12" s="96"/>
      <c r="B12" s="29" t="s">
        <v>67</v>
      </c>
      <c r="C12" s="9">
        <v>15</v>
      </c>
      <c r="D12" s="10">
        <f t="shared" si="0"/>
        <v>225</v>
      </c>
      <c r="E12" s="10">
        <f t="shared" si="1"/>
        <v>15</v>
      </c>
      <c r="F12" s="9">
        <v>1</v>
      </c>
      <c r="G12" s="10">
        <f t="shared" si="2"/>
        <v>15</v>
      </c>
      <c r="H12" s="11">
        <f t="shared" si="3"/>
        <v>0.25</v>
      </c>
      <c r="I12" s="8"/>
    </row>
    <row r="13" spans="1:9" s="2" customFormat="1" ht="17.25" x14ac:dyDescent="0.25">
      <c r="A13" s="97"/>
      <c r="B13" s="29" t="s">
        <v>68</v>
      </c>
      <c r="C13" s="9">
        <v>17</v>
      </c>
      <c r="D13" s="10">
        <f t="shared" si="0"/>
        <v>255</v>
      </c>
      <c r="E13" s="10">
        <f t="shared" si="1"/>
        <v>17</v>
      </c>
      <c r="F13" s="9">
        <v>2</v>
      </c>
      <c r="G13" s="10">
        <f t="shared" si="2"/>
        <v>34</v>
      </c>
      <c r="H13" s="11">
        <f t="shared" si="3"/>
        <v>0.56666666666666665</v>
      </c>
      <c r="I13" s="8"/>
    </row>
    <row r="14" spans="1:9" s="2" customFormat="1" ht="17.25" x14ac:dyDescent="0.25">
      <c r="A14" s="98" t="s">
        <v>71</v>
      </c>
      <c r="B14" s="99"/>
      <c r="C14" s="24">
        <f t="shared" ref="C14:H14" si="5">SUM(C10:C13)</f>
        <v>60</v>
      </c>
      <c r="D14" s="24">
        <f t="shared" si="5"/>
        <v>900</v>
      </c>
      <c r="E14" s="24">
        <f t="shared" si="5"/>
        <v>60</v>
      </c>
      <c r="F14" s="24">
        <f t="shared" si="5"/>
        <v>13</v>
      </c>
      <c r="G14" s="24">
        <f t="shared" si="5"/>
        <v>189</v>
      </c>
      <c r="H14" s="25">
        <f t="shared" si="5"/>
        <v>3.1500000000000004</v>
      </c>
      <c r="I14" s="24" t="s">
        <v>70</v>
      </c>
    </row>
    <row r="15" spans="1:9" ht="17.25" x14ac:dyDescent="0.25">
      <c r="A15" s="5"/>
      <c r="B15" s="5"/>
      <c r="C15" s="15"/>
      <c r="D15" s="10"/>
      <c r="E15" s="10"/>
      <c r="F15" s="15"/>
      <c r="G15" s="10"/>
      <c r="H15" s="11"/>
      <c r="I15" s="5"/>
    </row>
  </sheetData>
  <mergeCells count="5">
    <mergeCell ref="A2:I2"/>
    <mergeCell ref="A7:A8"/>
    <mergeCell ref="A10:A13"/>
    <mergeCell ref="A9:B9"/>
    <mergeCell ref="A14:B14"/>
  </mergeCells>
  <pageMargins left="0.2" right="0.2" top="0.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opLeftCell="A4" workbookViewId="0">
      <selection activeCell="C8" sqref="C8"/>
    </sheetView>
  </sheetViews>
  <sheetFormatPr defaultRowHeight="15" x14ac:dyDescent="0.25"/>
  <cols>
    <col min="1" max="1" width="8.85546875" style="1" customWidth="1"/>
    <col min="2" max="2" width="15.140625" style="1" customWidth="1"/>
    <col min="3" max="3" width="16.85546875" style="16" customWidth="1"/>
    <col min="4" max="4" width="19.85546875" style="4" customWidth="1"/>
    <col min="5" max="5" width="13.28515625" style="4" customWidth="1"/>
    <col min="6" max="6" width="16.7109375" style="16" customWidth="1"/>
    <col min="7" max="7" width="14.42578125" style="4" customWidth="1"/>
    <col min="8" max="8" width="15.140625" style="4" customWidth="1"/>
    <col min="9" max="9" width="20.140625" style="1" customWidth="1"/>
    <col min="10" max="16384" width="9.140625" style="1"/>
  </cols>
  <sheetData>
    <row r="2" spans="1:9" ht="18.75" x14ac:dyDescent="0.3">
      <c r="A2" s="88" t="s">
        <v>11</v>
      </c>
      <c r="B2" s="88"/>
      <c r="C2" s="88"/>
      <c r="D2" s="88"/>
      <c r="E2" s="88"/>
      <c r="F2" s="88"/>
      <c r="G2" s="88"/>
      <c r="H2" s="88"/>
      <c r="I2" s="88"/>
    </row>
    <row r="4" spans="1:9" s="3" customFormat="1" ht="53.25" customHeight="1" x14ac:dyDescent="0.25">
      <c r="A4" s="7" t="s">
        <v>2</v>
      </c>
      <c r="B4" s="7" t="s">
        <v>6</v>
      </c>
      <c r="C4" s="27" t="s">
        <v>1</v>
      </c>
      <c r="D4" s="28" t="s">
        <v>43</v>
      </c>
      <c r="E4" s="28" t="s">
        <v>74</v>
      </c>
      <c r="F4" s="27" t="s">
        <v>44</v>
      </c>
      <c r="G4" s="28" t="s">
        <v>46</v>
      </c>
      <c r="H4" s="28" t="s">
        <v>45</v>
      </c>
      <c r="I4" s="7" t="s">
        <v>47</v>
      </c>
    </row>
    <row r="5" spans="1:9" s="47" customFormat="1" ht="34.5" customHeight="1" x14ac:dyDescent="0.25">
      <c r="A5" s="10" t="s">
        <v>5</v>
      </c>
      <c r="B5" s="17" t="s">
        <v>10</v>
      </c>
      <c r="C5" s="9">
        <v>19</v>
      </c>
      <c r="D5" s="10">
        <f>C5*15</f>
        <v>285</v>
      </c>
      <c r="E5" s="10">
        <f>D5/15</f>
        <v>19</v>
      </c>
      <c r="F5" s="9">
        <v>4</v>
      </c>
      <c r="G5" s="10">
        <f>E5*F5</f>
        <v>76</v>
      </c>
      <c r="H5" s="11">
        <f>G5/60</f>
        <v>1.2666666666666666</v>
      </c>
      <c r="I5" s="20"/>
    </row>
    <row r="6" spans="1:9" s="47" customFormat="1" ht="34.5" customHeight="1" x14ac:dyDescent="0.25">
      <c r="A6" s="10" t="s">
        <v>26</v>
      </c>
      <c r="B6" s="17" t="s">
        <v>29</v>
      </c>
      <c r="C6" s="9">
        <v>22</v>
      </c>
      <c r="D6" s="10">
        <f t="shared" ref="D6:D9" si="0">C6*15</f>
        <v>330</v>
      </c>
      <c r="E6" s="10">
        <f t="shared" ref="E6:E9" si="1">D6/15</f>
        <v>22</v>
      </c>
      <c r="F6" s="9">
        <v>6</v>
      </c>
      <c r="G6" s="10">
        <f t="shared" ref="G6:G9" si="2">E6*F6</f>
        <v>132</v>
      </c>
      <c r="H6" s="11">
        <f>G6/60</f>
        <v>2.2000000000000002</v>
      </c>
      <c r="I6" s="20"/>
    </row>
    <row r="7" spans="1:9" s="53" customFormat="1" ht="34.5" customHeight="1" x14ac:dyDescent="0.25">
      <c r="A7" s="43" t="s">
        <v>49</v>
      </c>
      <c r="B7" s="43" t="s">
        <v>48</v>
      </c>
      <c r="C7" s="44"/>
      <c r="D7" s="45">
        <f t="shared" si="0"/>
        <v>0</v>
      </c>
      <c r="E7" s="45">
        <f t="shared" si="1"/>
        <v>0</v>
      </c>
      <c r="F7" s="44">
        <v>6</v>
      </c>
      <c r="G7" s="45">
        <f t="shared" si="2"/>
        <v>0</v>
      </c>
      <c r="H7" s="46">
        <f t="shared" ref="H7:H11" si="3">G7/60</f>
        <v>0</v>
      </c>
      <c r="I7" s="48"/>
    </row>
    <row r="8" spans="1:9" s="47" customFormat="1" ht="23.25" customHeight="1" x14ac:dyDescent="0.25">
      <c r="A8" s="105" t="s">
        <v>72</v>
      </c>
      <c r="B8" s="106"/>
      <c r="C8" s="39">
        <f>SUM(C5:C7)</f>
        <v>41</v>
      </c>
      <c r="D8" s="39">
        <f>SUM(D5:D7)</f>
        <v>615</v>
      </c>
      <c r="E8" s="39">
        <f>SUM(E5:E7)</f>
        <v>41</v>
      </c>
      <c r="F8" s="39">
        <f t="shared" ref="F8:G8" si="4">SUM(F5:F7)</f>
        <v>16</v>
      </c>
      <c r="G8" s="39">
        <f t="shared" si="4"/>
        <v>208</v>
      </c>
      <c r="H8" s="41">
        <f>SUM(H5:H7)</f>
        <v>3.4666666666666668</v>
      </c>
      <c r="I8" s="24" t="s">
        <v>76</v>
      </c>
    </row>
    <row r="9" spans="1:9" s="47" customFormat="1" ht="35.25" customHeight="1" x14ac:dyDescent="0.25">
      <c r="A9" s="10" t="s">
        <v>4</v>
      </c>
      <c r="B9" s="17" t="s">
        <v>61</v>
      </c>
      <c r="C9" s="9">
        <v>16</v>
      </c>
      <c r="D9" s="10">
        <f t="shared" si="0"/>
        <v>240</v>
      </c>
      <c r="E9" s="10">
        <f t="shared" si="1"/>
        <v>16</v>
      </c>
      <c r="F9" s="9">
        <v>19</v>
      </c>
      <c r="G9" s="10">
        <f t="shared" si="2"/>
        <v>304</v>
      </c>
      <c r="H9" s="11">
        <f t="shared" si="3"/>
        <v>5.0666666666666664</v>
      </c>
      <c r="I9" s="20"/>
    </row>
    <row r="10" spans="1:9" s="47" customFormat="1" ht="23.25" customHeight="1" x14ac:dyDescent="0.25">
      <c r="A10" s="107" t="s">
        <v>71</v>
      </c>
      <c r="B10" s="108"/>
      <c r="C10" s="24">
        <f t="shared" ref="C10:H10" si="5">SUM(C9)</f>
        <v>16</v>
      </c>
      <c r="D10" s="24">
        <f t="shared" si="5"/>
        <v>240</v>
      </c>
      <c r="E10" s="24">
        <f t="shared" si="5"/>
        <v>16</v>
      </c>
      <c r="F10" s="24">
        <f t="shared" si="5"/>
        <v>19</v>
      </c>
      <c r="G10" s="24">
        <f t="shared" si="5"/>
        <v>304</v>
      </c>
      <c r="H10" s="25">
        <f t="shared" si="5"/>
        <v>5.0666666666666664</v>
      </c>
      <c r="I10" s="24" t="s">
        <v>69</v>
      </c>
    </row>
    <row r="11" spans="1:9" s="2" customFormat="1" ht="17.25" x14ac:dyDescent="0.25">
      <c r="A11" s="8"/>
      <c r="B11" s="8"/>
      <c r="C11" s="9"/>
      <c r="D11" s="10"/>
      <c r="E11" s="10"/>
      <c r="F11" s="9"/>
      <c r="G11" s="10"/>
      <c r="H11" s="11">
        <f t="shared" si="3"/>
        <v>0</v>
      </c>
      <c r="I11" s="8"/>
    </row>
  </sheetData>
  <mergeCells count="3">
    <mergeCell ref="A2:I2"/>
    <mergeCell ref="A8:B8"/>
    <mergeCell ref="A10:B10"/>
  </mergeCells>
  <pageMargins left="0.2" right="0.2" top="0.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topLeftCell="A13" workbookViewId="0">
      <selection activeCell="E27" sqref="E27"/>
    </sheetView>
  </sheetViews>
  <sheetFormatPr defaultRowHeight="15" x14ac:dyDescent="0.25"/>
  <cols>
    <col min="1" max="1" width="8.42578125" style="1" customWidth="1"/>
    <col min="2" max="2" width="17" style="1" customWidth="1"/>
    <col min="3" max="3" width="16.28515625" style="16" customWidth="1"/>
    <col min="4" max="4" width="17.5703125" style="4" customWidth="1"/>
    <col min="5" max="5" width="13.7109375" style="4" customWidth="1"/>
    <col min="6" max="6" width="15.7109375" style="16" customWidth="1"/>
    <col min="7" max="7" width="16.85546875" style="4" customWidth="1"/>
    <col min="8" max="8" width="17.28515625" style="4" customWidth="1"/>
    <col min="9" max="9" width="20.140625" style="1" customWidth="1"/>
    <col min="10" max="16384" width="9.140625" style="1"/>
  </cols>
  <sheetData>
    <row r="2" spans="1:9" ht="18.75" x14ac:dyDescent="0.3">
      <c r="A2" s="88" t="s">
        <v>84</v>
      </c>
      <c r="B2" s="88"/>
      <c r="C2" s="88"/>
      <c r="D2" s="88"/>
      <c r="E2" s="88"/>
      <c r="F2" s="88"/>
      <c r="G2" s="88"/>
      <c r="H2" s="88"/>
      <c r="I2" s="88"/>
    </row>
    <row r="3" spans="1:9" ht="18" customHeight="1" x14ac:dyDescent="0.25">
      <c r="G3" s="30"/>
      <c r="H3" s="31" t="s">
        <v>56</v>
      </c>
      <c r="I3" s="49"/>
    </row>
    <row r="4" spans="1:9" s="3" customFormat="1" ht="33" x14ac:dyDescent="0.25">
      <c r="A4" s="7" t="s">
        <v>2</v>
      </c>
      <c r="B4" s="7" t="s">
        <v>6</v>
      </c>
      <c r="C4" s="27" t="s">
        <v>1</v>
      </c>
      <c r="D4" s="28" t="s">
        <v>78</v>
      </c>
      <c r="E4" s="28" t="s">
        <v>74</v>
      </c>
      <c r="F4" s="27" t="s">
        <v>44</v>
      </c>
      <c r="G4" s="28" t="s">
        <v>46</v>
      </c>
      <c r="H4" s="28" t="s">
        <v>45</v>
      </c>
      <c r="I4" s="7" t="s">
        <v>47</v>
      </c>
    </row>
    <row r="5" spans="1:9" s="2" customFormat="1" ht="17.25" x14ac:dyDescent="0.25">
      <c r="A5" s="109" t="s">
        <v>5</v>
      </c>
      <c r="B5" s="13" t="s">
        <v>12</v>
      </c>
      <c r="C5" s="9">
        <v>13</v>
      </c>
      <c r="D5" s="10">
        <f>C5*15</f>
        <v>195</v>
      </c>
      <c r="E5" s="10">
        <f>D5/15</f>
        <v>13</v>
      </c>
      <c r="F5" s="9">
        <v>1</v>
      </c>
      <c r="G5" s="10">
        <f>E5*F5</f>
        <v>13</v>
      </c>
      <c r="H5" s="11">
        <f>G5/60</f>
        <v>0.21666666666666667</v>
      </c>
      <c r="I5" s="8"/>
    </row>
    <row r="6" spans="1:9" s="2" customFormat="1" ht="17.25" x14ac:dyDescent="0.25">
      <c r="A6" s="110"/>
      <c r="B6" s="13" t="s">
        <v>13</v>
      </c>
      <c r="C6" s="9">
        <v>13</v>
      </c>
      <c r="D6" s="10">
        <f t="shared" ref="D6:D17" si="0">C6*15</f>
        <v>195</v>
      </c>
      <c r="E6" s="10">
        <f t="shared" ref="E6:E24" si="1">D6/15</f>
        <v>13</v>
      </c>
      <c r="F6" s="9">
        <v>1</v>
      </c>
      <c r="G6" s="10">
        <f t="shared" ref="G6:G17" si="2">E6*F6</f>
        <v>13</v>
      </c>
      <c r="H6" s="11">
        <f>G6/60</f>
        <v>0.21666666666666667</v>
      </c>
      <c r="I6" s="8"/>
    </row>
    <row r="7" spans="1:9" s="2" customFormat="1" ht="17.25" x14ac:dyDescent="0.25">
      <c r="A7" s="110"/>
      <c r="B7" s="18" t="s">
        <v>14</v>
      </c>
      <c r="C7" s="9">
        <v>13</v>
      </c>
      <c r="D7" s="10">
        <f t="shared" si="0"/>
        <v>195</v>
      </c>
      <c r="E7" s="10">
        <f t="shared" si="1"/>
        <v>13</v>
      </c>
      <c r="F7" s="9">
        <v>1</v>
      </c>
      <c r="G7" s="10">
        <f t="shared" si="2"/>
        <v>13</v>
      </c>
      <c r="H7" s="11">
        <f t="shared" ref="H7:H17" si="3">G7/60</f>
        <v>0.21666666666666667</v>
      </c>
      <c r="I7" s="8"/>
    </row>
    <row r="8" spans="1:9" s="2" customFormat="1" ht="17.25" x14ac:dyDescent="0.25">
      <c r="A8" s="110"/>
      <c r="B8" s="13" t="s">
        <v>15</v>
      </c>
      <c r="C8" s="9">
        <v>13</v>
      </c>
      <c r="D8" s="10">
        <f t="shared" si="0"/>
        <v>195</v>
      </c>
      <c r="E8" s="10">
        <f t="shared" si="1"/>
        <v>13</v>
      </c>
      <c r="F8" s="9">
        <v>1</v>
      </c>
      <c r="G8" s="10">
        <f t="shared" si="2"/>
        <v>13</v>
      </c>
      <c r="H8" s="11">
        <f t="shared" si="3"/>
        <v>0.21666666666666667</v>
      </c>
      <c r="I8" s="8"/>
    </row>
    <row r="9" spans="1:9" s="2" customFormat="1" ht="17.25" x14ac:dyDescent="0.25">
      <c r="A9" s="111"/>
      <c r="B9" s="13" t="s">
        <v>16</v>
      </c>
      <c r="C9" s="9">
        <v>13</v>
      </c>
      <c r="D9" s="10">
        <f t="shared" si="0"/>
        <v>195</v>
      </c>
      <c r="E9" s="10">
        <f t="shared" si="1"/>
        <v>13</v>
      </c>
      <c r="F9" s="9">
        <v>1</v>
      </c>
      <c r="G9" s="10">
        <f t="shared" si="2"/>
        <v>13</v>
      </c>
      <c r="H9" s="11">
        <f t="shared" si="3"/>
        <v>0.21666666666666667</v>
      </c>
      <c r="I9" s="8"/>
    </row>
    <row r="10" spans="1:9" s="2" customFormat="1" ht="5.25" customHeight="1" x14ac:dyDescent="0.25">
      <c r="A10" s="20"/>
      <c r="B10" s="8"/>
      <c r="C10" s="9"/>
      <c r="D10" s="10"/>
      <c r="E10" s="10"/>
      <c r="F10" s="9"/>
      <c r="G10" s="10"/>
      <c r="H10" s="11"/>
      <c r="I10" s="8"/>
    </row>
    <row r="11" spans="1:9" s="2" customFormat="1" ht="17.25" x14ac:dyDescent="0.25">
      <c r="A11" s="103" t="s">
        <v>26</v>
      </c>
      <c r="B11" s="19" t="s">
        <v>30</v>
      </c>
      <c r="C11" s="9">
        <v>16</v>
      </c>
      <c r="D11" s="10">
        <f t="shared" si="0"/>
        <v>240</v>
      </c>
      <c r="E11" s="10">
        <f t="shared" si="1"/>
        <v>16</v>
      </c>
      <c r="F11" s="9">
        <v>2</v>
      </c>
      <c r="G11" s="10">
        <f t="shared" si="2"/>
        <v>32</v>
      </c>
      <c r="H11" s="11">
        <f t="shared" si="3"/>
        <v>0.53333333333333333</v>
      </c>
      <c r="I11" s="8"/>
    </row>
    <row r="12" spans="1:9" s="2" customFormat="1" ht="17.25" x14ac:dyDescent="0.25">
      <c r="A12" s="112"/>
      <c r="B12" s="19" t="s">
        <v>35</v>
      </c>
      <c r="C12" s="9">
        <v>16</v>
      </c>
      <c r="D12" s="10">
        <f t="shared" si="0"/>
        <v>240</v>
      </c>
      <c r="E12" s="10">
        <f t="shared" si="1"/>
        <v>16</v>
      </c>
      <c r="F12" s="9">
        <v>2</v>
      </c>
      <c r="G12" s="10">
        <f t="shared" si="2"/>
        <v>32</v>
      </c>
      <c r="H12" s="11">
        <f t="shared" si="3"/>
        <v>0.53333333333333333</v>
      </c>
      <c r="I12" s="8"/>
    </row>
    <row r="13" spans="1:9" s="2" customFormat="1" ht="17.25" x14ac:dyDescent="0.25">
      <c r="A13" s="112"/>
      <c r="B13" s="19" t="s">
        <v>31</v>
      </c>
      <c r="C13" s="9">
        <v>16</v>
      </c>
      <c r="D13" s="10">
        <f t="shared" si="0"/>
        <v>240</v>
      </c>
      <c r="E13" s="10">
        <f t="shared" si="1"/>
        <v>16</v>
      </c>
      <c r="F13" s="9">
        <v>2</v>
      </c>
      <c r="G13" s="10">
        <f t="shared" si="2"/>
        <v>32</v>
      </c>
      <c r="H13" s="11">
        <f t="shared" si="3"/>
        <v>0.53333333333333333</v>
      </c>
      <c r="I13" s="8"/>
    </row>
    <row r="14" spans="1:9" s="2" customFormat="1" ht="17.25" x14ac:dyDescent="0.25">
      <c r="A14" s="112"/>
      <c r="B14" s="19" t="s">
        <v>32</v>
      </c>
      <c r="C14" s="9">
        <v>16</v>
      </c>
      <c r="D14" s="10">
        <f t="shared" si="0"/>
        <v>240</v>
      </c>
      <c r="E14" s="10">
        <f t="shared" si="1"/>
        <v>16</v>
      </c>
      <c r="F14" s="9">
        <v>1</v>
      </c>
      <c r="G14" s="10">
        <f t="shared" si="2"/>
        <v>16</v>
      </c>
      <c r="H14" s="11">
        <f t="shared" si="3"/>
        <v>0.26666666666666666</v>
      </c>
      <c r="I14" s="8"/>
    </row>
    <row r="15" spans="1:9" s="2" customFormat="1" ht="17.25" x14ac:dyDescent="0.25">
      <c r="A15" s="112"/>
      <c r="B15" s="19" t="s">
        <v>33</v>
      </c>
      <c r="C15" s="9">
        <v>16</v>
      </c>
      <c r="D15" s="10">
        <f t="shared" si="0"/>
        <v>240</v>
      </c>
      <c r="E15" s="10">
        <f t="shared" si="1"/>
        <v>16</v>
      </c>
      <c r="F15" s="9">
        <v>1</v>
      </c>
      <c r="G15" s="10">
        <f t="shared" si="2"/>
        <v>16</v>
      </c>
      <c r="H15" s="11">
        <f t="shared" si="3"/>
        <v>0.26666666666666666</v>
      </c>
      <c r="I15" s="8"/>
    </row>
    <row r="16" spans="1:9" s="2" customFormat="1" ht="17.25" x14ac:dyDescent="0.25">
      <c r="A16" s="112"/>
      <c r="B16" s="21" t="s">
        <v>34</v>
      </c>
      <c r="C16" s="9">
        <v>16</v>
      </c>
      <c r="D16" s="10">
        <f t="shared" si="0"/>
        <v>240</v>
      </c>
      <c r="E16" s="10">
        <f t="shared" si="1"/>
        <v>16</v>
      </c>
      <c r="F16" s="9">
        <v>1</v>
      </c>
      <c r="G16" s="10">
        <f t="shared" si="2"/>
        <v>16</v>
      </c>
      <c r="H16" s="11">
        <f t="shared" si="3"/>
        <v>0.26666666666666666</v>
      </c>
      <c r="I16" s="8"/>
    </row>
    <row r="17" spans="1:9" ht="17.25" x14ac:dyDescent="0.25">
      <c r="A17" s="104"/>
      <c r="B17" s="21" t="s">
        <v>36</v>
      </c>
      <c r="C17" s="9">
        <v>16</v>
      </c>
      <c r="D17" s="10">
        <f t="shared" si="0"/>
        <v>240</v>
      </c>
      <c r="E17" s="10">
        <f t="shared" si="1"/>
        <v>16</v>
      </c>
      <c r="F17" s="15">
        <v>2</v>
      </c>
      <c r="G17" s="10">
        <f t="shared" si="2"/>
        <v>32</v>
      </c>
      <c r="H17" s="11">
        <f t="shared" si="3"/>
        <v>0.53333333333333333</v>
      </c>
      <c r="I17" s="5"/>
    </row>
    <row r="18" spans="1:9" s="26" customFormat="1" ht="19.5" customHeight="1" x14ac:dyDescent="0.25">
      <c r="A18" s="105" t="s">
        <v>72</v>
      </c>
      <c r="B18" s="106"/>
      <c r="C18" s="39">
        <f>SUM(C5:C17)</f>
        <v>177</v>
      </c>
      <c r="D18" s="39">
        <f t="shared" ref="D18:G18" si="4">SUM(D5:D17)</f>
        <v>2655</v>
      </c>
      <c r="E18" s="39">
        <f t="shared" si="4"/>
        <v>177</v>
      </c>
      <c r="F18" s="39">
        <f t="shared" si="4"/>
        <v>16</v>
      </c>
      <c r="G18" s="39">
        <f t="shared" si="4"/>
        <v>241</v>
      </c>
      <c r="H18" s="41">
        <f>SUM(H5:H17)</f>
        <v>4.0166666666666666</v>
      </c>
      <c r="I18" s="24" t="s">
        <v>76</v>
      </c>
    </row>
    <row r="19" spans="1:9" ht="16.5" x14ac:dyDescent="0.25">
      <c r="A19" s="92" t="s">
        <v>4</v>
      </c>
      <c r="B19" s="29" t="s">
        <v>50</v>
      </c>
      <c r="C19" s="9">
        <v>3</v>
      </c>
      <c r="D19" s="6">
        <f>C19*15</f>
        <v>45</v>
      </c>
      <c r="E19" s="6">
        <f t="shared" si="1"/>
        <v>3</v>
      </c>
      <c r="F19" s="15">
        <v>2</v>
      </c>
      <c r="G19" s="6">
        <f>E19*F19</f>
        <v>6</v>
      </c>
      <c r="H19" s="23">
        <f>G19/60</f>
        <v>0.1</v>
      </c>
      <c r="I19" s="5"/>
    </row>
    <row r="20" spans="1:9" ht="16.5" x14ac:dyDescent="0.25">
      <c r="A20" s="93"/>
      <c r="B20" s="29" t="s">
        <v>51</v>
      </c>
      <c r="C20" s="9">
        <v>3</v>
      </c>
      <c r="D20" s="6">
        <f t="shared" ref="D20:D24" si="5">C20*15</f>
        <v>45</v>
      </c>
      <c r="E20" s="6">
        <f t="shared" si="1"/>
        <v>3</v>
      </c>
      <c r="F20" s="15">
        <v>2</v>
      </c>
      <c r="G20" s="6">
        <f t="shared" ref="G20:G24" si="6">E20*F20</f>
        <v>6</v>
      </c>
      <c r="H20" s="23">
        <f t="shared" ref="H20:H24" si="7">G20/60</f>
        <v>0.1</v>
      </c>
      <c r="I20" s="5"/>
    </row>
    <row r="21" spans="1:9" ht="16.5" x14ac:dyDescent="0.25">
      <c r="A21" s="93"/>
      <c r="B21" s="29" t="s">
        <v>52</v>
      </c>
      <c r="C21" s="9">
        <v>3</v>
      </c>
      <c r="D21" s="6">
        <f t="shared" si="5"/>
        <v>45</v>
      </c>
      <c r="E21" s="6">
        <f t="shared" si="1"/>
        <v>3</v>
      </c>
      <c r="F21" s="15">
        <v>1</v>
      </c>
      <c r="G21" s="6">
        <f t="shared" si="6"/>
        <v>3</v>
      </c>
      <c r="H21" s="23">
        <f t="shared" si="7"/>
        <v>0.05</v>
      </c>
      <c r="I21" s="5"/>
    </row>
    <row r="22" spans="1:9" ht="16.5" x14ac:dyDescent="0.25">
      <c r="A22" s="93"/>
      <c r="B22" s="29" t="s">
        <v>53</v>
      </c>
      <c r="C22" s="9">
        <v>3</v>
      </c>
      <c r="D22" s="6">
        <f t="shared" si="5"/>
        <v>45</v>
      </c>
      <c r="E22" s="6">
        <f t="shared" si="1"/>
        <v>3</v>
      </c>
      <c r="F22" s="15">
        <v>1</v>
      </c>
      <c r="G22" s="6">
        <f t="shared" si="6"/>
        <v>3</v>
      </c>
      <c r="H22" s="23">
        <f t="shared" si="7"/>
        <v>0.05</v>
      </c>
      <c r="I22" s="5"/>
    </row>
    <row r="23" spans="1:9" ht="16.5" x14ac:dyDescent="0.25">
      <c r="A23" s="93"/>
      <c r="B23" s="29" t="s">
        <v>54</v>
      </c>
      <c r="C23" s="9">
        <v>3</v>
      </c>
      <c r="D23" s="6">
        <f t="shared" si="5"/>
        <v>45</v>
      </c>
      <c r="E23" s="6">
        <f t="shared" si="1"/>
        <v>3</v>
      </c>
      <c r="F23" s="15">
        <v>1</v>
      </c>
      <c r="G23" s="6">
        <f t="shared" si="6"/>
        <v>3</v>
      </c>
      <c r="H23" s="23">
        <f t="shared" si="7"/>
        <v>0.05</v>
      </c>
      <c r="I23" s="5"/>
    </row>
    <row r="24" spans="1:9" ht="16.5" x14ac:dyDescent="0.25">
      <c r="A24" s="94"/>
      <c r="B24" s="29" t="s">
        <v>55</v>
      </c>
      <c r="C24" s="9">
        <v>5</v>
      </c>
      <c r="D24" s="6">
        <f t="shared" si="5"/>
        <v>75</v>
      </c>
      <c r="E24" s="6">
        <f t="shared" si="1"/>
        <v>5</v>
      </c>
      <c r="F24" s="15">
        <v>1</v>
      </c>
      <c r="G24" s="6">
        <f t="shared" si="6"/>
        <v>5</v>
      </c>
      <c r="H24" s="23">
        <f t="shared" si="7"/>
        <v>8.3333333333333329E-2</v>
      </c>
      <c r="I24" s="5"/>
    </row>
    <row r="25" spans="1:9" ht="25.5" customHeight="1" x14ac:dyDescent="0.25">
      <c r="A25" s="107" t="s">
        <v>71</v>
      </c>
      <c r="B25" s="108"/>
      <c r="C25" s="24">
        <f>SUM(C19:C24)</f>
        <v>20</v>
      </c>
      <c r="D25" s="24">
        <f t="shared" ref="D25:G25" si="8">SUM(D19:D24)</f>
        <v>300</v>
      </c>
      <c r="E25" s="24">
        <f t="shared" si="8"/>
        <v>20</v>
      </c>
      <c r="F25" s="24">
        <f t="shared" si="8"/>
        <v>8</v>
      </c>
      <c r="G25" s="24">
        <f t="shared" si="8"/>
        <v>26</v>
      </c>
      <c r="H25" s="50">
        <f>SUM(H19:H24)</f>
        <v>0.43333333333333329</v>
      </c>
      <c r="I25" s="24" t="s">
        <v>75</v>
      </c>
    </row>
    <row r="26" spans="1:9" ht="16.5" x14ac:dyDescent="0.25">
      <c r="A26" s="32"/>
      <c r="B26" s="33"/>
      <c r="C26" s="34"/>
      <c r="D26" s="35"/>
      <c r="E26" s="35"/>
      <c r="F26" s="34"/>
      <c r="G26" s="35"/>
      <c r="H26" s="36"/>
      <c r="I26" s="32"/>
    </row>
  </sheetData>
  <mergeCells count="6">
    <mergeCell ref="A25:B25"/>
    <mergeCell ref="A2:I2"/>
    <mergeCell ref="A18:B18"/>
    <mergeCell ref="A5:A9"/>
    <mergeCell ref="A11:A17"/>
    <mergeCell ref="A19:A24"/>
  </mergeCells>
  <pageMargins left="0.2" right="0.2" top="0.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workbookViewId="0">
      <selection activeCell="C14" sqref="C14"/>
    </sheetView>
  </sheetViews>
  <sheetFormatPr defaultRowHeight="15" x14ac:dyDescent="0.25"/>
  <cols>
    <col min="1" max="1" width="10" style="12" customWidth="1"/>
    <col min="2" max="2" width="14.28515625" style="1" customWidth="1"/>
    <col min="3" max="3" width="19.5703125" style="16" customWidth="1"/>
    <col min="4" max="4" width="19.7109375" style="4" customWidth="1"/>
    <col min="5" max="5" width="13.42578125" style="4" customWidth="1"/>
    <col min="6" max="6" width="12.85546875" style="16" customWidth="1"/>
    <col min="7" max="7" width="16.140625" style="4" customWidth="1"/>
    <col min="8" max="8" width="17.5703125" style="4" customWidth="1"/>
    <col min="9" max="9" width="20.140625" style="1" customWidth="1"/>
    <col min="10" max="16384" width="9.140625" style="1"/>
  </cols>
  <sheetData>
    <row r="2" spans="1:9" ht="18.75" x14ac:dyDescent="0.3">
      <c r="A2" s="88" t="s">
        <v>79</v>
      </c>
      <c r="B2" s="88"/>
      <c r="C2" s="88"/>
      <c r="D2" s="88"/>
      <c r="E2" s="88"/>
      <c r="F2" s="88"/>
      <c r="G2" s="88"/>
      <c r="H2" s="88"/>
      <c r="I2" s="88"/>
    </row>
    <row r="4" spans="1:9" s="3" customFormat="1" ht="33" x14ac:dyDescent="0.25">
      <c r="A4" s="7" t="s">
        <v>2</v>
      </c>
      <c r="B4" s="7" t="s">
        <v>6</v>
      </c>
      <c r="C4" s="27" t="s">
        <v>77</v>
      </c>
      <c r="D4" s="28" t="s">
        <v>78</v>
      </c>
      <c r="E4" s="28" t="s">
        <v>74</v>
      </c>
      <c r="F4" s="27" t="s">
        <v>3</v>
      </c>
      <c r="G4" s="28" t="s">
        <v>46</v>
      </c>
      <c r="H4" s="28" t="s">
        <v>45</v>
      </c>
      <c r="I4" s="7" t="s">
        <v>47</v>
      </c>
    </row>
    <row r="5" spans="1:9" s="47" customFormat="1" ht="29.25" customHeight="1" x14ac:dyDescent="0.25">
      <c r="A5" s="10" t="s">
        <v>5</v>
      </c>
      <c r="B5" s="17" t="s">
        <v>18</v>
      </c>
      <c r="C5" s="9">
        <v>13</v>
      </c>
      <c r="D5" s="10">
        <f>C5*15</f>
        <v>195</v>
      </c>
      <c r="E5" s="10">
        <f>D5/15</f>
        <v>13</v>
      </c>
      <c r="F5" s="9">
        <v>1</v>
      </c>
      <c r="G5" s="10">
        <f>E5*F5</f>
        <v>13</v>
      </c>
      <c r="H5" s="11">
        <f>G5/60</f>
        <v>0.21666666666666667</v>
      </c>
      <c r="I5" s="20"/>
    </row>
    <row r="6" spans="1:9" s="47" customFormat="1" ht="29.25" customHeight="1" x14ac:dyDescent="0.25">
      <c r="A6" s="10" t="s">
        <v>26</v>
      </c>
      <c r="B6" s="17" t="s">
        <v>37</v>
      </c>
      <c r="C6" s="9">
        <v>18</v>
      </c>
      <c r="D6" s="10">
        <f t="shared" ref="D6:D8" si="0">C6*15</f>
        <v>270</v>
      </c>
      <c r="E6" s="10">
        <f t="shared" ref="E6:E8" si="1">D6/15</f>
        <v>18</v>
      </c>
      <c r="F6" s="9">
        <v>1</v>
      </c>
      <c r="G6" s="10">
        <f t="shared" ref="G6:G8" si="2">E6*F6</f>
        <v>18</v>
      </c>
      <c r="H6" s="11">
        <f>G6/60</f>
        <v>0.3</v>
      </c>
      <c r="I6" s="20"/>
    </row>
    <row r="7" spans="1:9" s="2" customFormat="1" ht="26.25" customHeight="1" x14ac:dyDescent="0.25">
      <c r="A7" s="105" t="s">
        <v>72</v>
      </c>
      <c r="B7" s="106"/>
      <c r="C7" s="39">
        <f>SUM(C5:C6)</f>
        <v>31</v>
      </c>
      <c r="D7" s="39">
        <f t="shared" ref="D7:G7" si="3">SUM(D5:D6)</f>
        <v>465</v>
      </c>
      <c r="E7" s="39">
        <f t="shared" si="3"/>
        <v>31</v>
      </c>
      <c r="F7" s="39">
        <f t="shared" si="3"/>
        <v>2</v>
      </c>
      <c r="G7" s="39">
        <f t="shared" si="3"/>
        <v>31</v>
      </c>
      <c r="H7" s="41">
        <f>SUM(H5:H6)</f>
        <v>0.51666666666666661</v>
      </c>
      <c r="I7" s="24" t="s">
        <v>75</v>
      </c>
    </row>
    <row r="8" spans="1:9" s="47" customFormat="1" ht="33.75" customHeight="1" x14ac:dyDescent="0.25">
      <c r="A8" s="9" t="s">
        <v>4</v>
      </c>
      <c r="B8" s="51" t="s">
        <v>80</v>
      </c>
      <c r="C8" s="9">
        <v>15</v>
      </c>
      <c r="D8" s="10">
        <f t="shared" si="0"/>
        <v>225</v>
      </c>
      <c r="E8" s="10">
        <f t="shared" si="1"/>
        <v>15</v>
      </c>
      <c r="F8" s="9">
        <v>2</v>
      </c>
      <c r="G8" s="10">
        <f t="shared" si="2"/>
        <v>30</v>
      </c>
      <c r="H8" s="11">
        <f t="shared" ref="H8" si="4">G8/60</f>
        <v>0.5</v>
      </c>
      <c r="I8" s="20"/>
    </row>
    <row r="9" spans="1:9" s="2" customFormat="1" ht="24.75" customHeight="1" x14ac:dyDescent="0.25">
      <c r="A9" s="107" t="s">
        <v>71</v>
      </c>
      <c r="B9" s="108"/>
      <c r="C9" s="24">
        <f>SUM(C8)</f>
        <v>15</v>
      </c>
      <c r="D9" s="24">
        <f t="shared" ref="D9:G9" si="5">SUM(D8)</f>
        <v>225</v>
      </c>
      <c r="E9" s="24">
        <f t="shared" si="5"/>
        <v>15</v>
      </c>
      <c r="F9" s="24">
        <f t="shared" si="5"/>
        <v>2</v>
      </c>
      <c r="G9" s="24">
        <f t="shared" si="5"/>
        <v>30</v>
      </c>
      <c r="H9" s="50">
        <f>SUM(H8)</f>
        <v>0.5</v>
      </c>
      <c r="I9" s="24" t="s">
        <v>75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C14" sqref="C14"/>
    </sheetView>
  </sheetViews>
  <sheetFormatPr defaultRowHeight="15" x14ac:dyDescent="0.25"/>
  <cols>
    <col min="1" max="1" width="9.28515625" style="12" customWidth="1"/>
    <col min="2" max="2" width="17" style="1" customWidth="1"/>
    <col min="3" max="3" width="19.7109375" style="16" customWidth="1"/>
    <col min="4" max="4" width="16.85546875" style="4" customWidth="1"/>
    <col min="5" max="5" width="12.7109375" style="4" customWidth="1"/>
    <col min="6" max="6" width="16.28515625" style="16" customWidth="1"/>
    <col min="7" max="7" width="15" style="4" customWidth="1"/>
    <col min="8" max="8" width="16.140625" style="4" customWidth="1"/>
    <col min="9" max="9" width="20.140625" style="1" customWidth="1"/>
    <col min="10" max="16384" width="9.140625" style="1"/>
  </cols>
  <sheetData>
    <row r="2" spans="1:9" ht="28.5" customHeight="1" x14ac:dyDescent="0.25">
      <c r="A2" s="100" t="s">
        <v>85</v>
      </c>
      <c r="B2" s="100"/>
      <c r="C2" s="100"/>
      <c r="D2" s="100"/>
      <c r="E2" s="100"/>
      <c r="F2" s="100"/>
      <c r="G2" s="100"/>
      <c r="H2" s="100"/>
      <c r="I2" s="100"/>
    </row>
    <row r="3" spans="1:9" ht="10.5" customHeight="1" x14ac:dyDescent="0.25"/>
    <row r="4" spans="1:9" s="3" customFormat="1" ht="39" customHeight="1" x14ac:dyDescent="0.25">
      <c r="A4" s="7" t="s">
        <v>2</v>
      </c>
      <c r="B4" s="7" t="s">
        <v>6</v>
      </c>
      <c r="C4" s="27" t="s">
        <v>77</v>
      </c>
      <c r="D4" s="28" t="s">
        <v>78</v>
      </c>
      <c r="E4" s="28" t="s">
        <v>74</v>
      </c>
      <c r="F4" s="27" t="s">
        <v>44</v>
      </c>
      <c r="G4" s="28" t="s">
        <v>46</v>
      </c>
      <c r="H4" s="28" t="s">
        <v>45</v>
      </c>
      <c r="I4" s="7" t="s">
        <v>47</v>
      </c>
    </row>
    <row r="5" spans="1:9" s="2" customFormat="1" ht="24" customHeight="1" x14ac:dyDescent="0.25">
      <c r="A5" s="103" t="s">
        <v>5</v>
      </c>
      <c r="B5" s="13" t="s">
        <v>19</v>
      </c>
      <c r="C5" s="9">
        <v>22</v>
      </c>
      <c r="D5" s="10">
        <f>C5*15</f>
        <v>330</v>
      </c>
      <c r="E5" s="10">
        <f>D5/15</f>
        <v>22</v>
      </c>
      <c r="F5" s="9">
        <v>1</v>
      </c>
      <c r="G5" s="10">
        <f>E5*F5</f>
        <v>22</v>
      </c>
      <c r="H5" s="11">
        <f>G5/60</f>
        <v>0.36666666666666664</v>
      </c>
      <c r="I5" s="8"/>
    </row>
    <row r="6" spans="1:9" s="2" customFormat="1" ht="24" customHeight="1" x14ac:dyDescent="0.25">
      <c r="A6" s="104"/>
      <c r="B6" s="13" t="s">
        <v>20</v>
      </c>
      <c r="C6" s="9">
        <v>18</v>
      </c>
      <c r="D6" s="10">
        <f t="shared" ref="D6:D13" si="0">C6*15</f>
        <v>270</v>
      </c>
      <c r="E6" s="10">
        <f t="shared" ref="E6:E13" si="1">D6/15</f>
        <v>18</v>
      </c>
      <c r="F6" s="9">
        <v>1</v>
      </c>
      <c r="G6" s="10">
        <f t="shared" ref="G6:G13" si="2">E6*F6</f>
        <v>18</v>
      </c>
      <c r="H6" s="11">
        <f>G6/60</f>
        <v>0.3</v>
      </c>
      <c r="I6" s="8"/>
    </row>
    <row r="7" spans="1:9" s="2" customFormat="1" ht="6.75" customHeight="1" x14ac:dyDescent="0.25">
      <c r="A7" s="10"/>
      <c r="B7" s="18"/>
      <c r="C7" s="9"/>
      <c r="D7" s="10"/>
      <c r="E7" s="10"/>
      <c r="F7" s="9"/>
      <c r="G7" s="10"/>
      <c r="H7" s="11"/>
      <c r="I7" s="8"/>
    </row>
    <row r="8" spans="1:9" s="2" customFormat="1" ht="22.5" customHeight="1" x14ac:dyDescent="0.25">
      <c r="A8" s="109" t="s">
        <v>26</v>
      </c>
      <c r="B8" s="22" t="s">
        <v>38</v>
      </c>
      <c r="C8" s="9">
        <v>22</v>
      </c>
      <c r="D8" s="10">
        <f t="shared" si="0"/>
        <v>330</v>
      </c>
      <c r="E8" s="10">
        <f t="shared" si="1"/>
        <v>22</v>
      </c>
      <c r="F8" s="9">
        <v>1</v>
      </c>
      <c r="G8" s="10">
        <f t="shared" si="2"/>
        <v>22</v>
      </c>
      <c r="H8" s="11">
        <f t="shared" ref="H8:H13" si="3">G8/60</f>
        <v>0.36666666666666664</v>
      </c>
      <c r="I8" s="8"/>
    </row>
    <row r="9" spans="1:9" s="2" customFormat="1" ht="22.5" customHeight="1" x14ac:dyDescent="0.25">
      <c r="A9" s="110"/>
      <c r="B9" s="19" t="s">
        <v>39</v>
      </c>
      <c r="C9" s="9">
        <v>22</v>
      </c>
      <c r="D9" s="10">
        <f t="shared" si="0"/>
        <v>330</v>
      </c>
      <c r="E9" s="10">
        <f t="shared" si="1"/>
        <v>22</v>
      </c>
      <c r="F9" s="9">
        <v>1</v>
      </c>
      <c r="G9" s="10">
        <f t="shared" si="2"/>
        <v>22</v>
      </c>
      <c r="H9" s="11">
        <f t="shared" si="3"/>
        <v>0.36666666666666664</v>
      </c>
      <c r="I9" s="8"/>
    </row>
    <row r="10" spans="1:9" s="2" customFormat="1" ht="22.5" customHeight="1" x14ac:dyDescent="0.25">
      <c r="A10" s="111"/>
      <c r="B10" s="19" t="s">
        <v>40</v>
      </c>
      <c r="C10" s="9">
        <v>22</v>
      </c>
      <c r="D10" s="10">
        <f t="shared" si="0"/>
        <v>330</v>
      </c>
      <c r="E10" s="10">
        <f t="shared" si="1"/>
        <v>22</v>
      </c>
      <c r="F10" s="9">
        <v>1</v>
      </c>
      <c r="G10" s="10">
        <f t="shared" si="2"/>
        <v>22</v>
      </c>
      <c r="H10" s="11">
        <f t="shared" si="3"/>
        <v>0.36666666666666664</v>
      </c>
      <c r="I10" s="8"/>
    </row>
    <row r="11" spans="1:9" s="2" customFormat="1" ht="23.25" customHeight="1" x14ac:dyDescent="0.25">
      <c r="A11" s="105" t="s">
        <v>72</v>
      </c>
      <c r="B11" s="106"/>
      <c r="C11" s="39">
        <f>SUM(C5:C10)</f>
        <v>106</v>
      </c>
      <c r="D11" s="39">
        <f t="shared" ref="D11:G11" si="4">SUM(D5:D10)</f>
        <v>1590</v>
      </c>
      <c r="E11" s="39">
        <f t="shared" si="4"/>
        <v>106</v>
      </c>
      <c r="F11" s="39">
        <f t="shared" si="4"/>
        <v>5</v>
      </c>
      <c r="G11" s="39">
        <f t="shared" si="4"/>
        <v>106</v>
      </c>
      <c r="H11" s="41">
        <f>SUM(H5:H10)</f>
        <v>1.7666666666666666</v>
      </c>
      <c r="I11" s="24" t="s">
        <v>73</v>
      </c>
    </row>
    <row r="12" spans="1:9" s="2" customFormat="1" ht="26.25" customHeight="1" x14ac:dyDescent="0.25">
      <c r="A12" s="95" t="s">
        <v>4</v>
      </c>
      <c r="B12" s="29" t="s">
        <v>57</v>
      </c>
      <c r="C12" s="9">
        <v>22</v>
      </c>
      <c r="D12" s="10">
        <f t="shared" si="0"/>
        <v>330</v>
      </c>
      <c r="E12" s="10">
        <f t="shared" si="1"/>
        <v>22</v>
      </c>
      <c r="F12" s="9">
        <v>2</v>
      </c>
      <c r="G12" s="10">
        <f t="shared" si="2"/>
        <v>44</v>
      </c>
      <c r="H12" s="11">
        <f t="shared" si="3"/>
        <v>0.73333333333333328</v>
      </c>
      <c r="I12" s="8"/>
    </row>
    <row r="13" spans="1:9" s="2" customFormat="1" ht="26.25" customHeight="1" x14ac:dyDescent="0.25">
      <c r="A13" s="97"/>
      <c r="B13" s="29" t="s">
        <v>58</v>
      </c>
      <c r="C13" s="9">
        <v>23</v>
      </c>
      <c r="D13" s="10">
        <f t="shared" si="0"/>
        <v>345</v>
      </c>
      <c r="E13" s="10">
        <f t="shared" si="1"/>
        <v>23</v>
      </c>
      <c r="F13" s="9">
        <v>2</v>
      </c>
      <c r="G13" s="10">
        <f t="shared" si="2"/>
        <v>46</v>
      </c>
      <c r="H13" s="11">
        <f t="shared" si="3"/>
        <v>0.76666666666666672</v>
      </c>
      <c r="I13" s="8"/>
    </row>
    <row r="14" spans="1:9" s="2" customFormat="1" ht="27" customHeight="1" x14ac:dyDescent="0.25">
      <c r="A14" s="107" t="s">
        <v>71</v>
      </c>
      <c r="B14" s="108"/>
      <c r="C14" s="24">
        <f>SUM(C12:C13)</f>
        <v>45</v>
      </c>
      <c r="D14" s="24">
        <f t="shared" ref="D14:G14" si="5">SUM(D12:D13)</f>
        <v>675</v>
      </c>
      <c r="E14" s="24">
        <f t="shared" si="5"/>
        <v>45</v>
      </c>
      <c r="F14" s="24">
        <f t="shared" si="5"/>
        <v>4</v>
      </c>
      <c r="G14" s="24">
        <f t="shared" si="5"/>
        <v>90</v>
      </c>
      <c r="H14" s="50">
        <f>SUM(H12:H13)</f>
        <v>1.5</v>
      </c>
      <c r="I14" s="24" t="s">
        <v>73</v>
      </c>
    </row>
    <row r="15" spans="1:9" s="2" customFormat="1" ht="17.25" x14ac:dyDescent="0.25">
      <c r="A15" s="14"/>
      <c r="B15" s="8"/>
      <c r="C15" s="9"/>
      <c r="D15" s="10"/>
      <c r="E15" s="10"/>
      <c r="F15" s="9"/>
      <c r="G15" s="10"/>
      <c r="H15" s="11"/>
      <c r="I15" s="8"/>
    </row>
  </sheetData>
  <mergeCells count="6">
    <mergeCell ref="A14:B14"/>
    <mergeCell ref="A2:I2"/>
    <mergeCell ref="A5:A6"/>
    <mergeCell ref="A8:A10"/>
    <mergeCell ref="A12:A13"/>
    <mergeCell ref="A11:B11"/>
  </mergeCells>
  <pageMargins left="0.2" right="0.2" top="0.5" bottom="0.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9"/>
  <sheetViews>
    <sheetView workbookViewId="0">
      <selection activeCell="C9" activeCellId="1" sqref="C7:I7 C9:I9"/>
    </sheetView>
  </sheetViews>
  <sheetFormatPr defaultRowHeight="15" x14ac:dyDescent="0.25"/>
  <cols>
    <col min="1" max="1" width="8.85546875" style="12" customWidth="1"/>
    <col min="2" max="2" width="14.5703125" style="1" customWidth="1"/>
    <col min="3" max="3" width="19.28515625" style="16" customWidth="1"/>
    <col min="4" max="4" width="18.42578125" style="4" customWidth="1"/>
    <col min="5" max="5" width="13" style="4" customWidth="1"/>
    <col min="6" max="6" width="17" style="16" customWidth="1"/>
    <col min="7" max="7" width="13.85546875" style="4" customWidth="1"/>
    <col min="8" max="8" width="16.5703125" style="4" customWidth="1"/>
    <col min="9" max="9" width="20.140625" style="1" customWidth="1"/>
    <col min="10" max="16384" width="9.140625" style="1"/>
  </cols>
  <sheetData>
    <row r="2" spans="1:9" ht="18.75" x14ac:dyDescent="0.3">
      <c r="A2" s="88" t="s">
        <v>86</v>
      </c>
      <c r="B2" s="88"/>
      <c r="C2" s="88"/>
      <c r="D2" s="88"/>
      <c r="E2" s="88"/>
      <c r="F2" s="88"/>
      <c r="G2" s="88"/>
      <c r="H2" s="88"/>
      <c r="I2" s="88"/>
    </row>
    <row r="4" spans="1:9" s="3" customFormat="1" ht="49.5" x14ac:dyDescent="0.25">
      <c r="A4" s="7" t="s">
        <v>2</v>
      </c>
      <c r="B4" s="7" t="s">
        <v>6</v>
      </c>
      <c r="C4" s="27" t="s">
        <v>77</v>
      </c>
      <c r="D4" s="28" t="s">
        <v>43</v>
      </c>
      <c r="E4" s="28" t="s">
        <v>74</v>
      </c>
      <c r="F4" s="27" t="s">
        <v>44</v>
      </c>
      <c r="G4" s="28" t="s">
        <v>46</v>
      </c>
      <c r="H4" s="28" t="s">
        <v>45</v>
      </c>
      <c r="I4" s="7" t="s">
        <v>47</v>
      </c>
    </row>
    <row r="5" spans="1:9" s="47" customFormat="1" ht="33.75" customHeight="1" x14ac:dyDescent="0.25">
      <c r="A5" s="10" t="s">
        <v>5</v>
      </c>
      <c r="B5" s="17" t="s">
        <v>21</v>
      </c>
      <c r="C5" s="9">
        <v>22</v>
      </c>
      <c r="D5" s="10">
        <f>C5*15</f>
        <v>330</v>
      </c>
      <c r="E5" s="10">
        <f>D5/15</f>
        <v>22</v>
      </c>
      <c r="F5" s="9">
        <v>1</v>
      </c>
      <c r="G5" s="10">
        <f>E5*F5</f>
        <v>22</v>
      </c>
      <c r="H5" s="11">
        <f>G5/60</f>
        <v>0.36666666666666664</v>
      </c>
      <c r="I5" s="20"/>
    </row>
    <row r="6" spans="1:9" s="47" customFormat="1" ht="33.75" customHeight="1" x14ac:dyDescent="0.25">
      <c r="A6" s="10" t="s">
        <v>26</v>
      </c>
      <c r="B6" s="17" t="s">
        <v>81</v>
      </c>
      <c r="C6" s="9">
        <v>24</v>
      </c>
      <c r="D6" s="10">
        <f t="shared" ref="D6:D8" si="0">C6*15</f>
        <v>360</v>
      </c>
      <c r="E6" s="10">
        <f t="shared" ref="E6:E8" si="1">D6/15</f>
        <v>24</v>
      </c>
      <c r="F6" s="9">
        <v>3</v>
      </c>
      <c r="G6" s="10">
        <f t="shared" ref="G6:G8" si="2">E6*F6</f>
        <v>72</v>
      </c>
      <c r="H6" s="11">
        <f>G6/60</f>
        <v>1.2</v>
      </c>
      <c r="I6" s="20"/>
    </row>
    <row r="7" spans="1:9" s="52" customFormat="1" ht="29.25" customHeight="1" x14ac:dyDescent="0.25">
      <c r="A7" s="105" t="s">
        <v>72</v>
      </c>
      <c r="B7" s="106"/>
      <c r="C7" s="39">
        <f>SUM(C5:C6)</f>
        <v>46</v>
      </c>
      <c r="D7" s="39">
        <f t="shared" ref="D7:G7" si="3">SUM(D5:D6)</f>
        <v>690</v>
      </c>
      <c r="E7" s="39">
        <f t="shared" si="3"/>
        <v>46</v>
      </c>
      <c r="F7" s="39">
        <f t="shared" si="3"/>
        <v>4</v>
      </c>
      <c r="G7" s="39">
        <f t="shared" si="3"/>
        <v>94</v>
      </c>
      <c r="H7" s="41">
        <f>SUM(H5:H6)</f>
        <v>1.5666666666666667</v>
      </c>
      <c r="I7" s="24" t="s">
        <v>73</v>
      </c>
    </row>
    <row r="8" spans="1:9" s="47" customFormat="1" ht="34.5" customHeight="1" x14ac:dyDescent="0.25">
      <c r="A8" s="10" t="s">
        <v>4</v>
      </c>
      <c r="B8" s="17" t="s">
        <v>59</v>
      </c>
      <c r="C8" s="9">
        <v>18</v>
      </c>
      <c r="D8" s="10">
        <f t="shared" si="0"/>
        <v>270</v>
      </c>
      <c r="E8" s="10">
        <f t="shared" si="1"/>
        <v>18</v>
      </c>
      <c r="F8" s="9">
        <v>2</v>
      </c>
      <c r="G8" s="10">
        <f t="shared" si="2"/>
        <v>36</v>
      </c>
      <c r="H8" s="11">
        <f t="shared" ref="H8" si="4">G8/60</f>
        <v>0.6</v>
      </c>
      <c r="I8" s="20"/>
    </row>
    <row r="9" spans="1:9" s="47" customFormat="1" ht="32.25" customHeight="1" x14ac:dyDescent="0.25">
      <c r="A9" s="107" t="s">
        <v>71</v>
      </c>
      <c r="B9" s="108"/>
      <c r="C9" s="24">
        <f>SUM(C8)</f>
        <v>18</v>
      </c>
      <c r="D9" s="24">
        <f>SUM(D8)</f>
        <v>270</v>
      </c>
      <c r="E9" s="24">
        <f t="shared" ref="E9:G9" si="5">SUM(E8)</f>
        <v>18</v>
      </c>
      <c r="F9" s="24">
        <f t="shared" si="5"/>
        <v>2</v>
      </c>
      <c r="G9" s="24">
        <f t="shared" si="5"/>
        <v>36</v>
      </c>
      <c r="H9" s="50">
        <f>SUM(H8)</f>
        <v>0.6</v>
      </c>
      <c r="I9" s="24" t="s">
        <v>75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C8" activeCellId="1" sqref="C6:I6 C8:I8"/>
    </sheetView>
  </sheetViews>
  <sheetFormatPr defaultRowHeight="15" x14ac:dyDescent="0.25"/>
  <cols>
    <col min="1" max="1" width="10" style="12" customWidth="1"/>
    <col min="2" max="2" width="15.42578125" style="1" customWidth="1"/>
    <col min="3" max="3" width="18.7109375" style="16" customWidth="1"/>
    <col min="4" max="4" width="21.7109375" style="4" customWidth="1"/>
    <col min="5" max="5" width="12.7109375" style="4" customWidth="1"/>
    <col min="6" max="6" width="17.28515625" style="16" customWidth="1"/>
    <col min="7" max="7" width="14.28515625" style="4" customWidth="1"/>
    <col min="8" max="8" width="15.7109375" style="4" customWidth="1"/>
    <col min="9" max="9" width="18" style="1" customWidth="1"/>
    <col min="10" max="16384" width="9.140625" style="1"/>
  </cols>
  <sheetData>
    <row r="1" spans="1:9" ht="5.25" customHeight="1" x14ac:dyDescent="0.25"/>
    <row r="2" spans="1:9" ht="24" customHeight="1" x14ac:dyDescent="0.3">
      <c r="A2" s="88" t="s">
        <v>82</v>
      </c>
      <c r="B2" s="88"/>
      <c r="C2" s="88"/>
      <c r="D2" s="88"/>
      <c r="E2" s="88"/>
      <c r="F2" s="88"/>
      <c r="G2" s="88"/>
      <c r="H2" s="88"/>
      <c r="I2" s="88"/>
    </row>
    <row r="4" spans="1:9" s="3" customFormat="1" ht="33" x14ac:dyDescent="0.25">
      <c r="A4" s="7" t="s">
        <v>2</v>
      </c>
      <c r="B4" s="7" t="s">
        <v>6</v>
      </c>
      <c r="C4" s="27" t="s">
        <v>77</v>
      </c>
      <c r="D4" s="28" t="s">
        <v>43</v>
      </c>
      <c r="E4" s="28" t="s">
        <v>74</v>
      </c>
      <c r="F4" s="27" t="s">
        <v>44</v>
      </c>
      <c r="G4" s="28" t="s">
        <v>46</v>
      </c>
      <c r="H4" s="28" t="s">
        <v>45</v>
      </c>
      <c r="I4" s="7" t="s">
        <v>47</v>
      </c>
    </row>
    <row r="5" spans="1:9" s="47" customFormat="1" ht="25.5" customHeight="1" x14ac:dyDescent="0.25">
      <c r="A5" s="10" t="s">
        <v>26</v>
      </c>
      <c r="B5" s="17" t="s">
        <v>41</v>
      </c>
      <c r="C5" s="9">
        <v>24</v>
      </c>
      <c r="D5" s="10">
        <f>C5*15</f>
        <v>360</v>
      </c>
      <c r="E5" s="10">
        <f>D5/15</f>
        <v>24</v>
      </c>
      <c r="F5" s="9">
        <v>1</v>
      </c>
      <c r="G5" s="10">
        <f>E5*F5</f>
        <v>24</v>
      </c>
      <c r="H5" s="11">
        <f>G5/60</f>
        <v>0.4</v>
      </c>
      <c r="I5" s="20"/>
    </row>
    <row r="6" spans="1:9" s="47" customFormat="1" ht="25.5" customHeight="1" x14ac:dyDescent="0.25">
      <c r="A6" s="105" t="s">
        <v>72</v>
      </c>
      <c r="B6" s="106"/>
      <c r="C6" s="39">
        <f>SUM(C5)</f>
        <v>24</v>
      </c>
      <c r="D6" s="39">
        <f t="shared" ref="D6:H6" si="0">SUM(D5)</f>
        <v>360</v>
      </c>
      <c r="E6" s="39">
        <f t="shared" si="0"/>
        <v>24</v>
      </c>
      <c r="F6" s="39">
        <f t="shared" si="0"/>
        <v>1</v>
      </c>
      <c r="G6" s="39">
        <f t="shared" si="0"/>
        <v>24</v>
      </c>
      <c r="H6" s="39">
        <f t="shared" si="0"/>
        <v>0.4</v>
      </c>
      <c r="I6" s="24" t="s">
        <v>75</v>
      </c>
    </row>
    <row r="7" spans="1:9" s="47" customFormat="1" ht="25.5" customHeight="1" x14ac:dyDescent="0.25">
      <c r="A7" s="10" t="s">
        <v>4</v>
      </c>
      <c r="B7" s="17" t="s">
        <v>60</v>
      </c>
      <c r="C7" s="9">
        <v>25</v>
      </c>
      <c r="D7" s="10">
        <f t="shared" ref="D7" si="1">C7*15</f>
        <v>375</v>
      </c>
      <c r="E7" s="10">
        <f t="shared" ref="E7" si="2">D7/15</f>
        <v>25</v>
      </c>
      <c r="F7" s="9">
        <v>1</v>
      </c>
      <c r="G7" s="10">
        <f t="shared" ref="G7" si="3">E7*F7</f>
        <v>25</v>
      </c>
      <c r="H7" s="11">
        <f t="shared" ref="H7" si="4">G7/60</f>
        <v>0.41666666666666669</v>
      </c>
      <c r="I7" s="20"/>
    </row>
    <row r="8" spans="1:9" s="47" customFormat="1" ht="25.5" customHeight="1" x14ac:dyDescent="0.25">
      <c r="A8" s="107" t="s">
        <v>71</v>
      </c>
      <c r="B8" s="108"/>
      <c r="C8" s="24">
        <f>SUM(C7)</f>
        <v>25</v>
      </c>
      <c r="D8" s="24">
        <f t="shared" ref="D8:G8" si="5">SUM(D7)</f>
        <v>375</v>
      </c>
      <c r="E8" s="24">
        <f t="shared" si="5"/>
        <v>25</v>
      </c>
      <c r="F8" s="24">
        <f t="shared" si="5"/>
        <v>1</v>
      </c>
      <c r="G8" s="24">
        <f t="shared" si="5"/>
        <v>25</v>
      </c>
      <c r="H8" s="50">
        <f>SUM(H7)</f>
        <v>0.41666666666666669</v>
      </c>
      <c r="I8" s="24" t="s">
        <v>75</v>
      </c>
    </row>
  </sheetData>
  <mergeCells count="3">
    <mergeCell ref="A2:I2"/>
    <mergeCell ref="A6:B6"/>
    <mergeCell ref="A8:B8"/>
  </mergeCells>
  <pageMargins left="0.2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phòng HKI2019-2020</vt:lpstr>
      <vt:lpstr>khoadien-dientu </vt:lpstr>
      <vt:lpstr>khoa Nhiệtlanh</vt:lpstr>
      <vt:lpstr>khoa Cokhi</vt:lpstr>
      <vt:lpstr>khoa Dongluc (2)</vt:lpstr>
      <vt:lpstr>khoa CNTT (2)</vt:lpstr>
      <vt:lpstr>khoa CNMAY (2)</vt:lpstr>
      <vt:lpstr>khoa Kinhte (2)</vt:lpstr>
      <vt:lpstr>KhoaKHCB (T.Anh) (2)</vt:lpstr>
      <vt:lpstr>Khoa KTXaydung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Windows User</cp:lastModifiedBy>
  <cp:lastPrinted>2009-05-21T18:08:32Z</cp:lastPrinted>
  <dcterms:created xsi:type="dcterms:W3CDTF">2018-08-04T05:00:59Z</dcterms:created>
  <dcterms:modified xsi:type="dcterms:W3CDTF">2009-05-21T18:31:09Z</dcterms:modified>
</cp:coreProperties>
</file>